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4"/>
  </bookViews>
  <sheets>
    <sheet name="9Д, 9Ж Соц.эк.разв.план, испол" sheetId="6" r:id="rId1"/>
    <sheet name="9W Молодежь" sheetId="1" r:id="rId2"/>
    <sheet name="9П Профилактика правонарушений" sheetId="3" r:id="rId3"/>
    <sheet name="9Т Терроризм и экстримизм" sheetId="7" r:id="rId4"/>
    <sheet name="9К Развитие культуры" sheetId="5" r:id="rId5"/>
    <sheet name="9Э Энергосбережение" sheetId="4" r:id="rId6"/>
  </sheets>
  <definedNames>
    <definedName name="_xlnm._FilterDatabase" localSheetId="0" hidden="1">'9Д, 9Ж Соц.эк.разв.план, испол'!$A$6:$I$38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I15" i="5"/>
  <c r="H14" i="5"/>
  <c r="I14" i="5" s="1"/>
  <c r="G14" i="5"/>
  <c r="H26" i="5"/>
  <c r="G26" i="5"/>
  <c r="G27" i="5"/>
  <c r="H12" i="5"/>
  <c r="G12" i="5"/>
  <c r="G11" i="5" s="1"/>
  <c r="G8" i="5" s="1"/>
  <c r="H16" i="5"/>
  <c r="G16" i="5"/>
  <c r="G38" i="5" l="1"/>
  <c r="G51" i="5"/>
  <c r="G72" i="5" s="1"/>
  <c r="G80" i="1" l="1"/>
  <c r="N98" i="1" l="1"/>
  <c r="H85" i="1" l="1"/>
  <c r="G85" i="1"/>
  <c r="G81" i="1"/>
  <c r="I81" i="1"/>
  <c r="H9" i="7" l="1"/>
  <c r="H8" i="7" s="1"/>
  <c r="G8" i="7"/>
  <c r="G7" i="7" s="1"/>
  <c r="I14" i="7"/>
  <c r="H50" i="3"/>
  <c r="G50" i="3"/>
  <c r="H49" i="3"/>
  <c r="G49" i="3"/>
  <c r="H150" i="6"/>
  <c r="G148" i="6"/>
  <c r="G150" i="6" s="1"/>
  <c r="G6" i="7" l="1"/>
  <c r="H7" i="7"/>
  <c r="H6" i="7"/>
  <c r="I133" i="6"/>
  <c r="H133" i="6"/>
  <c r="G133" i="6"/>
  <c r="I129" i="6"/>
  <c r="I89" i="1"/>
  <c r="H10" i="1"/>
  <c r="H9" i="1"/>
  <c r="H17" i="1"/>
  <c r="H8" i="1" s="1"/>
  <c r="G98" i="1" l="1"/>
  <c r="I68" i="5" l="1"/>
  <c r="H45" i="5"/>
  <c r="I29" i="5"/>
  <c r="H11" i="5"/>
  <c r="H10" i="5"/>
  <c r="H7" i="5" s="1"/>
  <c r="G7" i="5"/>
  <c r="I16" i="5"/>
  <c r="I35" i="5"/>
  <c r="I34" i="5"/>
  <c r="I31" i="5"/>
  <c r="H27" i="5"/>
  <c r="H60" i="5"/>
  <c r="I65" i="5"/>
  <c r="I64" i="5"/>
  <c r="G45" i="5"/>
  <c r="I44" i="5"/>
  <c r="I43" i="5"/>
  <c r="H51" i="5"/>
  <c r="H72" i="5" s="1"/>
  <c r="I50" i="5"/>
  <c r="I51" i="5" s="1"/>
  <c r="I17" i="5"/>
  <c r="I45" i="5" l="1"/>
  <c r="I72" i="5"/>
  <c r="H71" i="5"/>
  <c r="H70" i="5" s="1"/>
  <c r="G60" i="5"/>
  <c r="N62" i="5" s="1"/>
  <c r="H9" i="5"/>
  <c r="I10" i="5"/>
  <c r="I7" i="5"/>
  <c r="H38" i="5"/>
  <c r="I13" i="5"/>
  <c r="I12" i="5" s="1"/>
  <c r="H8" i="5"/>
  <c r="H6" i="5" s="1"/>
  <c r="G71" i="5" l="1"/>
  <c r="G70" i="5" s="1"/>
  <c r="I38" i="5"/>
  <c r="G103" i="1"/>
  <c r="I71" i="5" l="1"/>
  <c r="I70" i="5" s="1"/>
  <c r="N88" i="1"/>
  <c r="N103" i="1" s="1"/>
  <c r="O103" i="1"/>
  <c r="P103" i="1"/>
  <c r="M101" i="1" l="1"/>
  <c r="M97" i="1"/>
  <c r="M96" i="1"/>
  <c r="M95" i="1"/>
  <c r="M94" i="1"/>
  <c r="M93" i="1"/>
  <c r="M92" i="1"/>
  <c r="M89" i="1"/>
  <c r="M88" i="1"/>
  <c r="M85" i="1"/>
  <c r="M84" i="1"/>
  <c r="M83" i="1"/>
  <c r="M82" i="1"/>
  <c r="M80" i="1"/>
  <c r="M79" i="1"/>
  <c r="M77" i="1"/>
  <c r="M103" i="1" l="1"/>
  <c r="I57" i="5" l="1"/>
  <c r="I97" i="1" l="1"/>
  <c r="H57" i="1" l="1"/>
  <c r="G57" i="1"/>
  <c r="H16" i="1"/>
  <c r="G16" i="1"/>
  <c r="G7" i="1" s="1"/>
  <c r="H24" i="1"/>
  <c r="H19" i="1"/>
  <c r="H18" i="1" s="1"/>
  <c r="G19" i="1"/>
  <c r="G39" i="1"/>
  <c r="G41" i="1"/>
  <c r="H15" i="1" l="1"/>
  <c r="I57" i="1"/>
  <c r="H98" i="1" l="1"/>
  <c r="I96" i="1"/>
  <c r="H90" i="1"/>
  <c r="G90" i="1"/>
  <c r="I93" i="1" l="1"/>
  <c r="H102" i="1"/>
  <c r="G102" i="1"/>
  <c r="I101" i="1"/>
  <c r="I95" i="1"/>
  <c r="I94" i="1"/>
  <c r="I92" i="1"/>
  <c r="I88" i="1"/>
  <c r="H103" i="1" l="1"/>
  <c r="I103" i="1" s="1"/>
  <c r="I98" i="1"/>
  <c r="I90" i="1"/>
  <c r="I102" i="1"/>
  <c r="I84" i="1" l="1"/>
  <c r="I83" i="1"/>
  <c r="I80" i="1"/>
  <c r="I85" i="1" s="1"/>
  <c r="I79" i="1"/>
  <c r="I77" i="1"/>
  <c r="I82" i="1"/>
  <c r="H149" i="6" l="1"/>
  <c r="H151" i="6" s="1"/>
  <c r="H148" i="6"/>
  <c r="G138" i="6"/>
  <c r="G149" i="6" s="1"/>
  <c r="G151" i="6" s="1"/>
  <c r="G152" i="6" s="1"/>
  <c r="I141" i="6"/>
  <c r="I142" i="6"/>
  <c r="H152" i="6" l="1"/>
  <c r="I146" i="6"/>
  <c r="I145" i="6"/>
  <c r="I144" i="6"/>
  <c r="I140" i="6"/>
  <c r="I138" i="6"/>
  <c r="I139" i="6"/>
  <c r="I137" i="6"/>
  <c r="H59" i="6"/>
  <c r="H55" i="6" s="1"/>
  <c r="I59" i="5" l="1"/>
  <c r="I58" i="5"/>
  <c r="I56" i="5"/>
  <c r="H45" i="4"/>
  <c r="G45" i="4"/>
  <c r="I48" i="3"/>
  <c r="I47" i="3"/>
  <c r="I46" i="3"/>
  <c r="I49" i="3" s="1"/>
  <c r="I50" i="3" s="1"/>
  <c r="I43" i="3"/>
  <c r="I44" i="4"/>
  <c r="I45" i="4" s="1"/>
  <c r="I43" i="4"/>
  <c r="I60" i="5" l="1"/>
  <c r="I147" i="6"/>
  <c r="I149" i="6" s="1"/>
  <c r="I143" i="6"/>
  <c r="I148" i="6" s="1"/>
  <c r="I150" i="6" s="1"/>
  <c r="I135" i="6"/>
  <c r="I130" i="6"/>
  <c r="I128" i="6"/>
  <c r="I126" i="6"/>
  <c r="I123" i="6"/>
  <c r="I127" i="6"/>
  <c r="I121" i="6"/>
  <c r="N57" i="6"/>
  <c r="I151" i="6" l="1"/>
  <c r="I152" i="6"/>
  <c r="J152" i="6" s="1"/>
  <c r="I113" i="6"/>
  <c r="H111" i="6"/>
  <c r="G111" i="6"/>
  <c r="I110" i="6"/>
  <c r="H108" i="6"/>
  <c r="I108" i="6" s="1"/>
  <c r="G108" i="6"/>
  <c r="H106" i="6"/>
  <c r="I106" i="6" s="1"/>
  <c r="G104" i="6"/>
  <c r="I103" i="6"/>
  <c r="I101" i="6"/>
  <c r="H99" i="6"/>
  <c r="G99" i="6"/>
  <c r="I98" i="6"/>
  <c r="H96" i="6"/>
  <c r="G96" i="6"/>
  <c r="I96" i="6" s="1"/>
  <c r="H95" i="6"/>
  <c r="G95" i="6"/>
  <c r="G88" i="6" s="1"/>
  <c r="H94" i="6"/>
  <c r="H87" i="6" s="1"/>
  <c r="G94" i="6"/>
  <c r="G90" i="6" s="1"/>
  <c r="I75" i="6"/>
  <c r="I74" i="6"/>
  <c r="H73" i="6"/>
  <c r="G73" i="6"/>
  <c r="I73" i="6" s="1"/>
  <c r="H72" i="6"/>
  <c r="G72" i="6"/>
  <c r="H71" i="6"/>
  <c r="G71" i="6"/>
  <c r="G69" i="6" s="1"/>
  <c r="H69" i="6"/>
  <c r="I64" i="6"/>
  <c r="H62" i="6"/>
  <c r="G62" i="6"/>
  <c r="I61" i="6"/>
  <c r="G59" i="6"/>
  <c r="G55" i="6" s="1"/>
  <c r="G50" i="6" s="1"/>
  <c r="H54" i="6"/>
  <c r="H49" i="6" s="1"/>
  <c r="H46" i="6" s="1"/>
  <c r="H43" i="6" s="1"/>
  <c r="G54" i="6"/>
  <c r="H50" i="6"/>
  <c r="H44" i="6" s="1"/>
  <c r="H41" i="6" s="1"/>
  <c r="I38" i="6"/>
  <c r="I37" i="6"/>
  <c r="I36" i="6"/>
  <c r="I35" i="6"/>
  <c r="I34" i="6"/>
  <c r="H33" i="6"/>
  <c r="H32" i="6" s="1"/>
  <c r="G33" i="6"/>
  <c r="G32" i="6" s="1"/>
  <c r="I31" i="6"/>
  <c r="I30" i="6"/>
  <c r="I29" i="6"/>
  <c r="I28" i="6"/>
  <c r="I27" i="6"/>
  <c r="H26" i="6"/>
  <c r="H25" i="6" s="1"/>
  <c r="G26" i="6"/>
  <c r="G25" i="6" s="1"/>
  <c r="H20" i="6"/>
  <c r="G20" i="6"/>
  <c r="H14" i="6"/>
  <c r="H13" i="6" s="1"/>
  <c r="G14" i="6"/>
  <c r="G13" i="6" s="1"/>
  <c r="G12" i="6" s="1"/>
  <c r="I99" i="6" l="1"/>
  <c r="G53" i="6"/>
  <c r="G49" i="6"/>
  <c r="G46" i="6" s="1"/>
  <c r="I71" i="6"/>
  <c r="H90" i="6"/>
  <c r="I95" i="6"/>
  <c r="H42" i="6"/>
  <c r="I59" i="6"/>
  <c r="H53" i="6"/>
  <c r="I62" i="6"/>
  <c r="G70" i="6"/>
  <c r="G87" i="6"/>
  <c r="G83" i="6" s="1"/>
  <c r="G80" i="6" s="1"/>
  <c r="G77" i="6" s="1"/>
  <c r="I69" i="6"/>
  <c r="I33" i="6"/>
  <c r="I72" i="6"/>
  <c r="I111" i="6"/>
  <c r="I32" i="6"/>
  <c r="G48" i="6"/>
  <c r="I48" i="6" s="1"/>
  <c r="I55" i="6"/>
  <c r="I20" i="6"/>
  <c r="G84" i="6"/>
  <c r="G81" i="6"/>
  <c r="G78" i="6" s="1"/>
  <c r="I25" i="6"/>
  <c r="H12" i="6"/>
  <c r="H83" i="6"/>
  <c r="H40" i="6"/>
  <c r="G43" i="6"/>
  <c r="H48" i="6"/>
  <c r="H88" i="6"/>
  <c r="H86" i="6" s="1"/>
  <c r="G91" i="6"/>
  <c r="G89" i="6" s="1"/>
  <c r="H104" i="6"/>
  <c r="I104" i="6" s="1"/>
  <c r="H91" i="6"/>
  <c r="G19" i="6"/>
  <c r="H70" i="6"/>
  <c r="I70" i="6" s="1"/>
  <c r="H93" i="6"/>
  <c r="H47" i="6"/>
  <c r="G68" i="6"/>
  <c r="G67" i="6" s="1"/>
  <c r="I26" i="6"/>
  <c r="H19" i="6"/>
  <c r="H68" i="6"/>
  <c r="I21" i="6"/>
  <c r="G93" i="6"/>
  <c r="I27" i="5"/>
  <c r="G24" i="5"/>
  <c r="G22" i="5" s="1"/>
  <c r="H19" i="5"/>
  <c r="G19" i="5"/>
  <c r="I53" i="6" l="1"/>
  <c r="G82" i="6"/>
  <c r="I50" i="6"/>
  <c r="G86" i="6"/>
  <c r="I86" i="6" s="1"/>
  <c r="I93" i="6"/>
  <c r="G76" i="6"/>
  <c r="H84" i="6"/>
  <c r="I84" i="6" s="1"/>
  <c r="H81" i="6"/>
  <c r="I88" i="6"/>
  <c r="H39" i="6"/>
  <c r="G16" i="6"/>
  <c r="G17" i="6"/>
  <c r="G40" i="6"/>
  <c r="I40" i="6" s="1"/>
  <c r="I68" i="6"/>
  <c r="H67" i="6"/>
  <c r="I67" i="6" s="1"/>
  <c r="H16" i="6"/>
  <c r="H17" i="6"/>
  <c r="I19" i="6"/>
  <c r="I43" i="6"/>
  <c r="G47" i="6"/>
  <c r="G45" i="6" s="1"/>
  <c r="G44" i="6"/>
  <c r="I91" i="6"/>
  <c r="H89" i="6"/>
  <c r="I89" i="6" s="1"/>
  <c r="H80" i="6"/>
  <c r="H45" i="6"/>
  <c r="I19" i="5"/>
  <c r="I26" i="5"/>
  <c r="G21" i="5"/>
  <c r="G20" i="5"/>
  <c r="G23" i="5"/>
  <c r="G37" i="5" s="1"/>
  <c r="H24" i="5"/>
  <c r="G36" i="5" l="1"/>
  <c r="G9" i="5"/>
  <c r="I9" i="5" s="1"/>
  <c r="I11" i="5"/>
  <c r="H82" i="6"/>
  <c r="I82" i="6" s="1"/>
  <c r="I45" i="6"/>
  <c r="I17" i="6"/>
  <c r="I16" i="6"/>
  <c r="I47" i="6"/>
  <c r="G41" i="6"/>
  <c r="G116" i="6" s="1"/>
  <c r="I44" i="6"/>
  <c r="I41" i="6" s="1"/>
  <c r="G42" i="6"/>
  <c r="I42" i="6" s="1"/>
  <c r="G115" i="6"/>
  <c r="I81" i="6"/>
  <c r="H78" i="6"/>
  <c r="I78" i="6" s="1"/>
  <c r="H77" i="6"/>
  <c r="I24" i="5"/>
  <c r="H23" i="5"/>
  <c r="G18" i="5"/>
  <c r="G6" i="5" l="1"/>
  <c r="I6" i="5" s="1"/>
  <c r="I8" i="5"/>
  <c r="H116" i="6"/>
  <c r="I116" i="6" s="1"/>
  <c r="H76" i="6"/>
  <c r="I76" i="6" s="1"/>
  <c r="H115" i="6"/>
  <c r="G114" i="6"/>
  <c r="G39" i="6"/>
  <c r="I39" i="6" s="1"/>
  <c r="I23" i="5"/>
  <c r="H22" i="5"/>
  <c r="H114" i="6" l="1"/>
  <c r="I114" i="6" s="1"/>
  <c r="I22" i="5"/>
  <c r="H20" i="5"/>
  <c r="H37" i="5" s="1"/>
  <c r="H36" i="5" s="1"/>
  <c r="H21" i="5"/>
  <c r="I21" i="5" s="1"/>
  <c r="I20" i="5" l="1"/>
  <c r="H18" i="5"/>
  <c r="I18" i="5" s="1"/>
  <c r="I37" i="5" l="1"/>
  <c r="I36" i="5"/>
  <c r="I37" i="4"/>
  <c r="I36" i="4"/>
  <c r="I35" i="4"/>
  <c r="I34" i="4"/>
  <c r="I33" i="4"/>
  <c r="I32" i="4"/>
  <c r="I31" i="4"/>
  <c r="I30" i="4"/>
  <c r="H30" i="4"/>
  <c r="H29" i="4" s="1"/>
  <c r="H27" i="4" s="1"/>
  <c r="G30" i="4"/>
  <c r="G29" i="4" s="1"/>
  <c r="I26" i="4"/>
  <c r="I25" i="4"/>
  <c r="H24" i="4"/>
  <c r="I24" i="4" s="1"/>
  <c r="G24" i="4"/>
  <c r="I23" i="4"/>
  <c r="H22" i="4"/>
  <c r="H20" i="4" s="1"/>
  <c r="G22" i="4"/>
  <c r="G21" i="4" s="1"/>
  <c r="I18" i="4"/>
  <c r="H17" i="4"/>
  <c r="I17" i="4" s="1"/>
  <c r="G17" i="4"/>
  <c r="I16" i="4"/>
  <c r="H15" i="4"/>
  <c r="G15" i="4"/>
  <c r="I14" i="4"/>
  <c r="H13" i="4"/>
  <c r="I13" i="4" s="1"/>
  <c r="G13" i="4"/>
  <c r="H12" i="4"/>
  <c r="I12" i="4" s="1"/>
  <c r="G12" i="4"/>
  <c r="I11" i="4"/>
  <c r="I10" i="4"/>
  <c r="H8" i="4"/>
  <c r="I15" i="4" l="1"/>
  <c r="G8" i="4"/>
  <c r="I8" i="4" s="1"/>
  <c r="G27" i="4"/>
  <c r="I27" i="4" s="1"/>
  <c r="G28" i="4"/>
  <c r="H7" i="4"/>
  <c r="H6" i="4"/>
  <c r="G19" i="4"/>
  <c r="G20" i="4"/>
  <c r="I20" i="4" s="1"/>
  <c r="G6" i="4"/>
  <c r="I9" i="4"/>
  <c r="H28" i="4"/>
  <c r="I29" i="4"/>
  <c r="H21" i="4"/>
  <c r="I22" i="4"/>
  <c r="I36" i="3"/>
  <c r="I35" i="3"/>
  <c r="I34" i="3"/>
  <c r="I33" i="3"/>
  <c r="I32" i="3"/>
  <c r="I31" i="3"/>
  <c r="I30" i="3"/>
  <c r="H29" i="3"/>
  <c r="G29" i="3"/>
  <c r="G28" i="3" s="1"/>
  <c r="I22" i="3"/>
  <c r="H21" i="3"/>
  <c r="H19" i="3" s="1"/>
  <c r="G21" i="3"/>
  <c r="G20" i="3" s="1"/>
  <c r="G18" i="3" s="1"/>
  <c r="I17" i="3"/>
  <c r="H16" i="3"/>
  <c r="G16" i="3"/>
  <c r="I15" i="3"/>
  <c r="H14" i="3"/>
  <c r="I14" i="3" s="1"/>
  <c r="G14" i="3"/>
  <c r="H9" i="3"/>
  <c r="G9" i="3"/>
  <c r="I16" i="3" l="1"/>
  <c r="I29" i="3"/>
  <c r="G8" i="3"/>
  <c r="G7" i="3" s="1"/>
  <c r="H20" i="3"/>
  <c r="H18" i="3" s="1"/>
  <c r="I21" i="3"/>
  <c r="I18" i="3"/>
  <c r="G19" i="3"/>
  <c r="I19" i="3" s="1"/>
  <c r="G7" i="4"/>
  <c r="I28" i="4"/>
  <c r="I21" i="4"/>
  <c r="H19" i="4"/>
  <c r="I19" i="4" s="1"/>
  <c r="I6" i="4"/>
  <c r="H40" i="4"/>
  <c r="G40" i="4"/>
  <c r="G38" i="4" s="1"/>
  <c r="I7" i="4"/>
  <c r="G26" i="3"/>
  <c r="G27" i="3"/>
  <c r="H8" i="3"/>
  <c r="H28" i="3"/>
  <c r="I70" i="1"/>
  <c r="H69" i="1"/>
  <c r="G69" i="1"/>
  <c r="G68" i="1" s="1"/>
  <c r="G67" i="1" s="1"/>
  <c r="I66" i="1"/>
  <c r="I65" i="1"/>
  <c r="H64" i="1"/>
  <c r="H63" i="1" s="1"/>
  <c r="H62" i="1" s="1"/>
  <c r="G64" i="1"/>
  <c r="G63" i="1"/>
  <c r="I59" i="1"/>
  <c r="I54" i="1"/>
  <c r="I53" i="1"/>
  <c r="H52" i="1"/>
  <c r="G52" i="1"/>
  <c r="G34" i="1" s="1"/>
  <c r="I49" i="1"/>
  <c r="I48" i="1"/>
  <c r="I47" i="1"/>
  <c r="I46" i="1"/>
  <c r="I45" i="1"/>
  <c r="I44" i="1"/>
  <c r="G43" i="1"/>
  <c r="G42" i="1" s="1"/>
  <c r="I41" i="1"/>
  <c r="I38" i="1"/>
  <c r="H37" i="1"/>
  <c r="G37" i="1"/>
  <c r="H33" i="1"/>
  <c r="H32" i="1"/>
  <c r="H29" i="1"/>
  <c r="G24" i="1"/>
  <c r="I23" i="1"/>
  <c r="I22" i="1"/>
  <c r="I21" i="1"/>
  <c r="I20" i="1"/>
  <c r="G18" i="1"/>
  <c r="H12" i="1"/>
  <c r="G12" i="1"/>
  <c r="G9" i="1" s="1"/>
  <c r="G10" i="1"/>
  <c r="H7" i="1"/>
  <c r="I20" i="3" l="1"/>
  <c r="I64" i="1"/>
  <c r="G62" i="1"/>
  <c r="I62" i="1" s="1"/>
  <c r="I43" i="1"/>
  <c r="G6" i="3"/>
  <c r="G39" i="3" s="1"/>
  <c r="G37" i="3" s="1"/>
  <c r="G33" i="1"/>
  <c r="G30" i="1" s="1"/>
  <c r="G32" i="1"/>
  <c r="G29" i="1" s="1"/>
  <c r="I52" i="1"/>
  <c r="I63" i="1"/>
  <c r="I69" i="1"/>
  <c r="H34" i="1"/>
  <c r="H31" i="1" s="1"/>
  <c r="I40" i="4"/>
  <c r="H38" i="4"/>
  <c r="I38" i="4" s="1"/>
  <c r="H7" i="3"/>
  <c r="H6" i="3"/>
  <c r="I28" i="3"/>
  <c r="H27" i="3"/>
  <c r="I27" i="3" s="1"/>
  <c r="H26" i="3"/>
  <c r="I26" i="3" s="1"/>
  <c r="I18" i="1"/>
  <c r="G17" i="1"/>
  <c r="G8" i="1" s="1"/>
  <c r="H30" i="1"/>
  <c r="I19" i="1"/>
  <c r="G35" i="1"/>
  <c r="I37" i="1"/>
  <c r="G28" i="1"/>
  <c r="H35" i="1"/>
  <c r="G50" i="1"/>
  <c r="H6" i="1"/>
  <c r="H42" i="1"/>
  <c r="I42" i="1" s="1"/>
  <c r="H50" i="1"/>
  <c r="H68" i="1"/>
  <c r="G6" i="1" l="1"/>
  <c r="I35" i="1"/>
  <c r="H39" i="3"/>
  <c r="I50" i="1"/>
  <c r="I17" i="1"/>
  <c r="G15" i="1"/>
  <c r="I15" i="1" s="1"/>
  <c r="I68" i="1"/>
  <c r="H67" i="1"/>
  <c r="G27" i="1"/>
  <c r="G31" i="1"/>
  <c r="I31" i="1" s="1"/>
  <c r="I34" i="1"/>
  <c r="I8" i="1" l="1"/>
  <c r="G71" i="1"/>
  <c r="I39" i="3"/>
  <c r="H37" i="3"/>
  <c r="I37" i="3" s="1"/>
  <c r="I67" i="1"/>
  <c r="H28" i="1"/>
  <c r="I6" i="1"/>
  <c r="I28" i="1" l="1"/>
  <c r="H27" i="1"/>
  <c r="H71" i="1" s="1"/>
  <c r="I27" i="1" l="1"/>
  <c r="I71" i="1"/>
</calcChain>
</file>

<file path=xl/sharedStrings.xml><?xml version="1.0" encoding="utf-8"?>
<sst xmlns="http://schemas.openxmlformats.org/spreadsheetml/2006/main" count="983" uniqueCount="335">
  <si>
    <t>основное мероприятие</t>
  </si>
  <si>
    <t>мероприятие</t>
  </si>
  <si>
    <t xml:space="preserve">№ п/п </t>
  </si>
  <si>
    <t>Наименование основного мероприятия программы, мероприятия</t>
  </si>
  <si>
    <t>Исполнитель</t>
  </si>
  <si>
    <t>Источник финансирования</t>
  </si>
  <si>
    <t>Факт 2022 год</t>
  </si>
  <si>
    <t>% исполнения</t>
  </si>
  <si>
    <t>Краткая причина неисполнения</t>
  </si>
  <si>
    <t>ЦСР 2020</t>
  </si>
  <si>
    <t xml:space="preserve">I. Подпрограмма «Развитие торговли на территории Ягоднинского городского округа» </t>
  </si>
  <si>
    <t>Подведомственные учреждения</t>
  </si>
  <si>
    <t>МБ</t>
  </si>
  <si>
    <t>1. Основное мероприятие «Реализация развития торговли на территории Ягоднинского городского округа»</t>
  </si>
  <si>
    <t>95100</t>
  </si>
  <si>
    <t>1.1</t>
  </si>
  <si>
    <t>Мероприятие "Проведение областных ярмарок выходного дня"</t>
  </si>
  <si>
    <t>Всего по мероприятию:</t>
  </si>
  <si>
    <t>МБУ «Центр культуры, досуга и кино Ягоднинского городского округа»</t>
  </si>
  <si>
    <t>II. Подпрограмма «Формирование доступной среды в Ягоднинском городском округе»</t>
  </si>
  <si>
    <t>Подведломственные учреждения</t>
  </si>
  <si>
    <t>2.1. Основное мероприятие «Реализация мероприятий по формированию доступной среды в Ягоднинском городском округе»</t>
  </si>
  <si>
    <t>Всего по основному мероприятию:</t>
  </si>
  <si>
    <t>96300</t>
  </si>
  <si>
    <t>Мероприятие "Мероприятие по обеспечению беспрепятственного доступа инвалидов к информации полноценного образования и досуга, развития их творческого потенциала"</t>
  </si>
  <si>
    <t>Исполняется по мере наступления сроков исполнения</t>
  </si>
  <si>
    <t>Организация и проведение Декады инвалидов</t>
  </si>
  <si>
    <t>Проведение культурно-массовых мероприятий для инвалидов в муниципальных учреждениях культуры</t>
  </si>
  <si>
    <t>МБУ «Центральная библиотека Ягоднинского городского округа»</t>
  </si>
  <si>
    <t>01</t>
  </si>
  <si>
    <t>92100</t>
  </si>
  <si>
    <t>1.2</t>
  </si>
  <si>
    <t>Мероприятие "Организационные мероприятия" (организация и проведение декады инвалидов)</t>
  </si>
  <si>
    <t>МБУ «Центр культуры поселок Синегорье»</t>
  </si>
  <si>
    <t>МБУ «Центр культуры поселок Оротукан»</t>
  </si>
  <si>
    <t>МБУ «Дом культуры п.Дебин»</t>
  </si>
  <si>
    <t>92200</t>
  </si>
  <si>
    <t>1.3</t>
  </si>
  <si>
    <t>Мероприятие "Проведение культурно-массовых мероприятий для инвалидов в муниципальных учреждениях культуры"</t>
  </si>
  <si>
    <t>III. Подпрограмма «Реализация государственной национальной политики и укрепление гражданского общества в Ягоднинском городском округе»</t>
  </si>
  <si>
    <t>Всего</t>
  </si>
  <si>
    <t>ОБ</t>
  </si>
  <si>
    <t>3.1. Основное мероприятие «Реализация государственной национальной политики и укрепление гражданского общества в Ягоднинском городском округе»</t>
  </si>
  <si>
    <t>93200</t>
  </si>
  <si>
    <t>3.1.1</t>
  </si>
  <si>
    <t>Мероприятие «Реализация мероприятий в сфере укрепления гражданского единства, гармонизации межнациональных отношений, профилактики экстремизма»</t>
  </si>
  <si>
    <t>3.1.1.3</t>
  </si>
  <si>
    <t>3.1.1.4</t>
  </si>
  <si>
    <t>Подмероприятие «Обеспечение этнокультурного развития территории Ягоднинского городского округа»</t>
  </si>
  <si>
    <t>Проведение эвенского национального праздника «Чайрудяк» в округе</t>
  </si>
  <si>
    <t>IV. Подпрограмма «Поддержка малого и среднего предпринимательства на территории Ягоднинского городского округа»</t>
  </si>
  <si>
    <t xml:space="preserve">Комитет Культуры, подведомственные учреждения,в т.ч.:   </t>
  </si>
  <si>
    <t>Комитет культуры</t>
  </si>
  <si>
    <t>1. Основное мероприятие «Реализация мероприятий по поддержке малого и среднего предпринимательства на территории Ягоднинского городского округа»</t>
  </si>
  <si>
    <t>93500</t>
  </si>
  <si>
    <t xml:space="preserve">Комитет культуры </t>
  </si>
  <si>
    <t>V. Подпрограмма «Поддержка социально ориентированных некоммерческих организаций в Ягоднинском городском округе»</t>
  </si>
  <si>
    <t>Итого:</t>
  </si>
  <si>
    <t>5.1</t>
  </si>
  <si>
    <t xml:space="preserve">Мероприятие «Оказание финансовой поддержки деятельности социально ориентированных некоммерческих организаций Ягоднинского городского округа, благотворительной деятельности  и добровольчеств» </t>
  </si>
  <si>
    <t>Всего:</t>
  </si>
  <si>
    <t>02</t>
  </si>
  <si>
    <t>1.1.1</t>
  </si>
  <si>
    <t>Организация акции «Собери ребенка в школу»</t>
  </si>
  <si>
    <t>1.1.3</t>
  </si>
  <si>
    <t>Организация тематических семейных мероприятий в рамках празднования "Дня защиты детей</t>
  </si>
  <si>
    <t>1.1.4</t>
  </si>
  <si>
    <t xml:space="preserve">Содействие в организации работы воскресной школы для детей при православном храме п.Ягодное «Воскресная учебно-воспитательная группа "Золотое зернышко" </t>
  </si>
  <si>
    <t xml:space="preserve">Комитет Культуры, подведомственные учреждения,в т.ч.: </t>
  </si>
  <si>
    <t>1.1.5</t>
  </si>
  <si>
    <t>Развитие патриотического направления волонтерской деятельности на территории Ягоднинского городского округа</t>
  </si>
  <si>
    <t>ВСЕГО ПО МП:</t>
  </si>
  <si>
    <t>4 квартал</t>
  </si>
  <si>
    <t xml:space="preserve">I. Подпрограмма «Поддержка инициативной и талантливой молодежи в Ягоднинском городском округе» </t>
  </si>
  <si>
    <t>ВСЕГО</t>
  </si>
  <si>
    <t>Комитет культуры, в т.ч подведомственные учреждения</t>
  </si>
  <si>
    <t>1. Основное мероприятие "Стимулирование социальной активности детей и молодежи, специалистов, работающих с детьми"</t>
  </si>
  <si>
    <t>9W101</t>
  </si>
  <si>
    <t>93900</t>
  </si>
  <si>
    <t>Мероприятие "Организация назначения и выплаты стипендий детям и молодежи"</t>
  </si>
  <si>
    <t>Мероприятие "Организация назначения и выплаты стипендий специалистам, работающим с детьми и молодежью"</t>
  </si>
  <si>
    <t>2. Основное мероприятие "Обеспечение, организация и проведение мероприятий по созданию условий для повышения гражданской активности и ответственности молодежи городского округа"</t>
  </si>
  <si>
    <t>9W102</t>
  </si>
  <si>
    <t>2.1</t>
  </si>
  <si>
    <t>Мероприятие "Обеспечение, организация и проведение мероприятий" (по созданию условий для повышения гражданской активности и ответственности молодежи городского округа"</t>
  </si>
  <si>
    <t>2.1.1</t>
  </si>
  <si>
    <t>Организация и проведение мероприятий в рамках Всероссийского Дня молодёжи</t>
  </si>
  <si>
    <t>Подведомственые учреждения</t>
  </si>
  <si>
    <t>2.1.2</t>
  </si>
  <si>
    <t>Организация и проведение фестиваля детского творчества «Звездопад талантов»</t>
  </si>
  <si>
    <t>2.2</t>
  </si>
  <si>
    <t>Мероприятие «Реализация мероприятия в сфере молодежной политики»</t>
  </si>
  <si>
    <t>S3444</t>
  </si>
  <si>
    <t>S344Я</t>
  </si>
  <si>
    <t xml:space="preserve">II. Подпрограмма «Патриотическое воспитание детей и молодежи Ягоднинского городского округа» </t>
  </si>
  <si>
    <t>ФБ</t>
  </si>
  <si>
    <t>1. Основное мероприятие «Совершенствование процесса патриотического воспитания»</t>
  </si>
  <si>
    <t>9W201</t>
  </si>
  <si>
    <t>Мероприятие "Организация и проведение мероприятий в связи с памятными и знаменательными датами истории России, Магаданской области, Ягоднинского городского округа"</t>
  </si>
  <si>
    <t xml:space="preserve"> - вечер чествования ветеранов, участников и инвалидов ВОВ, ветеранов труда «Встреча поколений»</t>
  </si>
  <si>
    <t>Подготовка, проведение, участие в фестивалях, конкурсах, акциях</t>
  </si>
  <si>
    <t>МБУ ДО "ДШИ"</t>
  </si>
  <si>
    <t>Мероприятие "Обеспечение, организация и проведение мероприятий" (направленных на гражданско-патриотическое воспитание населения Ягоднинского городского округа)</t>
  </si>
  <si>
    <t>Проведение цикла мероприятий с молодёжью призывного возраста «Служат в армии ребята», «День призывника» (май, ноябрь)</t>
  </si>
  <si>
    <t>Окружной фестиваль «Территория Дружбы»</t>
  </si>
  <si>
    <t>Организация деятельности клуба «Колымчане»</t>
  </si>
  <si>
    <t>всего</t>
  </si>
  <si>
    <t>1.4</t>
  </si>
  <si>
    <t>2. 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</si>
  <si>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9W202</t>
  </si>
  <si>
    <t>91800</t>
  </si>
  <si>
    <t>Мероприятие  "Укрепление материально-технической базы"</t>
  </si>
  <si>
    <t>Всего по мероприятияю:</t>
  </si>
  <si>
    <t xml:space="preserve">Пошив военных костюмов </t>
  </si>
  <si>
    <t>3. Основное мероприятие "Организация информационного обеспечения в области патриотического воспитания"</t>
  </si>
  <si>
    <t>3.1</t>
  </si>
  <si>
    <t>Издание информационных материалов по тематике исторических событий</t>
  </si>
  <si>
    <t>МБУ "Центральная библиотека Ягоднинского городского округа"</t>
  </si>
  <si>
    <t xml:space="preserve">1. Основное мероприятие «Профилактика правонарушений и обеспечение общественной безопасности в Ягоднинском городском округе» 
</t>
  </si>
  <si>
    <t>9П001</t>
  </si>
  <si>
    <t xml:space="preserve">Мероприятие «Обеспечение, организация и проведение мероприятий" (по профилактике правонарушений и обеспечение общественной безопасности в Ягоднинском городском округе) 
</t>
  </si>
  <si>
    <t>Подмероприятие "Профилактика правонарушений несовершеннолетних"</t>
  </si>
  <si>
    <t>Организация и проведение смотра-конкурса среди библиотек на лучшую организацию работы по профилактике правонарушений среди несовершеннолетних</t>
  </si>
  <si>
    <t>Подмероприятие Формирование негативного отношения населения к противоправному поведению</t>
  </si>
  <si>
    <t>1.1.3.1</t>
  </si>
  <si>
    <t>Подмероприятие 6. Укрепление материально-технической базы учреждений системы профилактики правонарушений к противоправному поведению</t>
  </si>
  <si>
    <t>1.1.4.1</t>
  </si>
  <si>
    <t>Выпуск информационно-справочных материалов по профилактике правонарушений</t>
  </si>
  <si>
    <t xml:space="preserve">2. Основное мероприятие «Профилактика социального сиротства и детской безнадзорности в Ягоднинском городском округе»
</t>
  </si>
  <si>
    <t>9П002</t>
  </si>
  <si>
    <t xml:space="preserve">Мероприятие «Обеспечение, организация и проведение мероприятий" (по профилактике социального сиротства и детской безнадзорности в Ягоднинском городском округе)
</t>
  </si>
  <si>
    <t>Подмероприятие Профилактика социального сиротства и детской безнадзорности</t>
  </si>
  <si>
    <t>2.1.1.1</t>
  </si>
  <si>
    <t>Организация и проведение «Недели подростка»</t>
  </si>
  <si>
    <t>Подмероприятие  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</t>
  </si>
  <si>
    <t>2.1.2.2</t>
  </si>
  <si>
    <t>Конкурс творческих работ «Наш тёплый дом»</t>
  </si>
  <si>
    <t>2.1.2.3</t>
  </si>
  <si>
    <t>Конкурс рисунков на тему «Моя счастливая семья»</t>
  </si>
  <si>
    <t xml:space="preserve">3. Основное мероприятие «Комплексные меры противодействия злоупотреблению наркотическими средствами и их незаконному обороту на территории Ягоднинского городского округа» </t>
  </si>
  <si>
    <t>9П003</t>
  </si>
  <si>
    <t>Мероприятие «Обеспечение, организация и проведение мероприятий" (по комплексным мерам противодействия злоупотреблению наркотическими средствами и их незаконному обороту на территории Ягоднинского городского округа)</t>
  </si>
  <si>
    <t>Подмероприятие Популяризация здорового и социально активного образа жизни населения Ягоднинского городского округа. Комплексная антинаркотическая и антиалкогольная пропаганда</t>
  </si>
  <si>
    <t>3.1.1.1</t>
  </si>
  <si>
    <t xml:space="preserve">Организация и проведение социально-культурной акции «Альтернатива» </t>
  </si>
  <si>
    <t>3.1.1.2</t>
  </si>
  <si>
    <t>Организация и проведение акции «Территория Колымы – территория творчества» (выездная акция в пп.Синегорье, Оротукан, Дебин)</t>
  </si>
  <si>
    <t>Организация и проведение антинаркотической акции «Белая ворона»</t>
  </si>
  <si>
    <t>Организация и проведение конкурса на лучший публицистический материал антинаркотической направленности «Бумеранг»</t>
  </si>
  <si>
    <t>Организация и проведение мероприятий "Круглых столов", интерактивных площадок тематической направленности</t>
  </si>
  <si>
    <t xml:space="preserve">1. Основное мероприятие «Мероприятия по энергосбережению и повышению энергоэффективности в муниципальных учреждениях».
</t>
  </si>
  <si>
    <t>9Э001</t>
  </si>
  <si>
    <t>09060</t>
  </si>
  <si>
    <t xml:space="preserve">Мероприятие «Модернизация освещения на основе энергосберегающих ламп»
</t>
  </si>
  <si>
    <t>09065</t>
  </si>
  <si>
    <t xml:space="preserve">Мероприятие «Оснащение современными приборами учета коммунальных ресурсов, замена устаревших счетчиков на счетчики с повышенным классом точности» </t>
  </si>
  <si>
    <t xml:space="preserve">Мероприятие «Проведение Дня Российского 
предпринимателя в Ягоднинском городском округе"                            Вечер отдыха для предпринимателей </t>
  </si>
  <si>
    <t>Проведение мероприятий в поддержку пожилых людей в рамках акции «Подари добро», Организация и проведение мероприятий для людей с ограниченными физическими возможностями в рамках акции"Капелька добра"</t>
  </si>
  <si>
    <t>Организация и проведение мероприятий патриотической направленности,  Мастер -класс аригамми "Гордимся славаю героев" час память и мужества.</t>
  </si>
  <si>
    <t xml:space="preserve">Обеспечение деятельности молодежного досугового объединения «Антикафе», Воспитательно-профилактическая игра "Каникулы без дыма и огня"    </t>
  </si>
  <si>
    <t>Организация и проведение социально-культурной акции «Альтернатива» , Дискотека для подростов "Чума 20 века СПИд"</t>
  </si>
  <si>
    <t>Организация и проведение акции «Территория Колымы – территория творчества» (выездная акция в пп.Синегорье, Оротукан, Дебин) Поездка на Дебин с концертом</t>
  </si>
  <si>
    <t>Организация и проведение антинаркотической акции «Белая ворона», Изготовление значков и  распространение их на улицах поселка среди молодежи.</t>
  </si>
  <si>
    <t>На установку счетчиков в новом здании ДК п. Оротукан</t>
  </si>
  <si>
    <t>Комитет культуры в т.ч подведомственные учреждения</t>
  </si>
  <si>
    <t>9К005</t>
  </si>
  <si>
    <t xml:space="preserve">Мероприятие "Обеспечение, организация и проведение мероприятий"
</t>
  </si>
  <si>
    <t>Установка Новогодней елки (монтаж, установка, подключение, демонтаж)</t>
  </si>
  <si>
    <t>Модернизация оборудования</t>
  </si>
  <si>
    <t xml:space="preserve">Организация и проведение Новогоднего фейерверка </t>
  </si>
  <si>
    <r>
      <t xml:space="preserve">Поддержка общественных объединений </t>
    </r>
    <r>
      <rPr>
        <b/>
        <sz val="12"/>
        <color theme="1"/>
        <rFont val="Times New Roman"/>
        <family val="1"/>
        <charset val="204"/>
      </rPr>
      <t>"Поэтическая гостинная"</t>
    </r>
    <r>
      <rPr>
        <sz val="12"/>
        <color theme="1"/>
        <rFont val="Times New Roman"/>
        <family val="1"/>
        <charset val="204"/>
      </rPr>
      <t xml:space="preserve"> клуб ветеранов Севера "Колымчане"</t>
    </r>
  </si>
  <si>
    <t xml:space="preserve"> </t>
  </si>
  <si>
    <t>№ п/п</t>
  </si>
  <si>
    <t>Мероприятия</t>
  </si>
  <si>
    <t>КЭК</t>
  </si>
  <si>
    <t>I</t>
  </si>
  <si>
    <t>II</t>
  </si>
  <si>
    <t>III</t>
  </si>
  <si>
    <t>IV</t>
  </si>
  <si>
    <t>ИТОГО</t>
  </si>
  <si>
    <t>1</t>
  </si>
  <si>
    <t>2</t>
  </si>
  <si>
    <t>3</t>
  </si>
  <si>
    <t>4</t>
  </si>
  <si>
    <t>Исполнение</t>
  </si>
  <si>
    <t>Проведение эвенского национального праздника «Чайрудяк» в округе ОС (изгот. этнокостюмов, растяжки)</t>
  </si>
  <si>
    <t>ПЛАН</t>
  </si>
  <si>
    <t xml:space="preserve">ИСПОЛНЕНО </t>
  </si>
  <si>
    <t>ОСТАТОК</t>
  </si>
  <si>
    <t>1. Основное мероприятие «Мероприятия по энергосбережению и повышению энергоэффективности в муниципальных учреждениях».</t>
  </si>
  <si>
    <r>
      <t xml:space="preserve">9Э00109060.226 МБ </t>
    </r>
    <r>
      <rPr>
        <sz val="11"/>
        <color theme="1"/>
        <rFont val="Calibri"/>
        <family val="2"/>
        <charset val="204"/>
        <scheme val="minor"/>
      </rPr>
      <t>2.1 Мероприятие «Модернизация освещения на основе энергосберегающих ламп»</t>
    </r>
  </si>
  <si>
    <t>ИТОГО по 9П</t>
  </si>
  <si>
    <t>ИТОГО по 9Э</t>
  </si>
  <si>
    <t>КБК</t>
  </si>
  <si>
    <t>34П</t>
  </si>
  <si>
    <r>
      <t xml:space="preserve">9Э00109065.226 МБ </t>
    </r>
    <r>
      <rPr>
        <sz val="11"/>
        <color theme="1"/>
        <rFont val="Calibri"/>
        <family val="2"/>
        <charset val="204"/>
        <scheme val="minor"/>
      </rPr>
      <t xml:space="preserve">2.2 Мероприятие «Оснащение современными приборами учета коммунальных ресурсов, замена устаревших счетчиков на счетчики с повышенным классом точности» </t>
    </r>
  </si>
  <si>
    <t>3.1.1.4 Подмероприятие «Обеспечение этнокультурного развития территории Ягоднинского городского округа»</t>
  </si>
  <si>
    <t>5</t>
  </si>
  <si>
    <t>ИТОГО 3.1.1.4</t>
  </si>
  <si>
    <t xml:space="preserve">5.1. Мероприятие "Реализация мероприятий по поддержке социально ориентированных некоммерческих организаций в Ягоднинском городском округе"  </t>
  </si>
  <si>
    <t xml:space="preserve">ИТОГО по 5.1….  НКО  </t>
  </si>
  <si>
    <t>29"С"</t>
  </si>
  <si>
    <t>2. Основное мероприятие "Обеспечение, организация и проведение мероприятий по созданию условий для повышения гражданской активности и ответственности молодежи городского округа" 9W10292200</t>
  </si>
  <si>
    <t>Обеспечение деятельности молодежного досугового объединения «Антикафе»</t>
  </si>
  <si>
    <t>Мероприятие «Реализация мероприятия в сфере молодежной политики» ОБ</t>
  </si>
  <si>
    <t>Мероприятие «Реализация мероприятия в сфере молодежной политики» МБ</t>
  </si>
  <si>
    <t>Основное мероприятие «Совершенствование процесса патриотического воспитания»</t>
  </si>
  <si>
    <t>Мероприятие "Организация и проведение мероприятий в связи с памятными и знаменательными датами истории России, Магаданской области, Ягоднинского городского округа"                                                                                                                                                    9W20192100</t>
  </si>
  <si>
    <t>праздничные концерты  (пошив костюма) ОС</t>
  </si>
  <si>
    <t>1. Основное мероприятие "Стимулирование социальной активности детей и молодежи, специалистов, работающих с детьми"                                                                                                                                                 9W10193900</t>
  </si>
  <si>
    <t>Мероприятие "Обеспечение, организация и проведение мероприятий" (направленных на гражданско-патриотическое воспитание населения Ягоднинского городского округа)                                                                                                                                                              9W20192200</t>
  </si>
  <si>
    <t>ВСЕГО  9W10292200</t>
  </si>
  <si>
    <t>ВСЕГО  9W20192100</t>
  </si>
  <si>
    <t>ВСЕГО  9W20192200</t>
  </si>
  <si>
    <t>ВСЕГО  9W20291800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</si>
  <si>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                           9W20291800</t>
  </si>
  <si>
    <t>ИТОГО  9W</t>
  </si>
  <si>
    <t>2023г.</t>
  </si>
  <si>
    <t>2024г.</t>
  </si>
  <si>
    <t>2025г.</t>
  </si>
  <si>
    <t>9W20192100</t>
  </si>
  <si>
    <t>9W10292200</t>
  </si>
  <si>
    <t>9W10193900</t>
  </si>
  <si>
    <t>9W20192200</t>
  </si>
  <si>
    <t>9W20291800</t>
  </si>
  <si>
    <t xml:space="preserve">праздничные концерты </t>
  </si>
  <si>
    <t>29 "С"</t>
  </si>
  <si>
    <t>9К003</t>
  </si>
  <si>
    <t>300801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</si>
  <si>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</si>
  <si>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ЦСР 2022</t>
  </si>
  <si>
    <t>ИТОГО по 9К00300801  МБ</t>
  </si>
  <si>
    <t>112/214</t>
  </si>
  <si>
    <t>112/222</t>
  </si>
  <si>
    <t>Расходы на оказание транспортных услуг</t>
  </si>
  <si>
    <t>ВСЕГО МП "РАЗВИТИЕ КУЛЬТУРЫ В ЯГОДНИНСКОМ ГОРОДСКОМ ОКРУГЕ" в том числе:</t>
  </si>
  <si>
    <t>9К ОА 55190, 9К 0А25519Я</t>
  </si>
  <si>
    <t>Модернизация оборудования (приобр. ОС компьютер, боллер )</t>
  </si>
  <si>
    <t>4.1. Основное мероприятие «Реализация мероприятий по поддержке малого и среднего предпринимательства на территории Ягоднинского городского округа»</t>
  </si>
  <si>
    <t>Пошив военных костюмов (накидки)</t>
  </si>
  <si>
    <t>МП "МОЛОДЕЖЬ ЯГОДНИНСКОГО ГОРОДСКОГО ОКРУГА" на 2023 год</t>
  </si>
  <si>
    <t>План 2023 г.</t>
  </si>
  <si>
    <t>Факт 2023 год</t>
  </si>
  <si>
    <t>МП "СОЦИАЛЬНО-ЭКОНОМИЧЕСКОЕ РАЗВИТИЕ ЯГОДНИНСКОГО ГОРОДСКОГО ОКРУГА" на 2023 год</t>
  </si>
  <si>
    <t>1.1.2.3</t>
  </si>
  <si>
    <t>9Ж101</t>
  </si>
  <si>
    <r>
      <rPr>
        <b/>
        <sz val="11"/>
        <color theme="1"/>
        <rFont val="Calibri"/>
        <family val="2"/>
        <charset val="204"/>
        <scheme val="minor"/>
      </rPr>
      <t xml:space="preserve">9Ж10195100.34П    </t>
    </r>
    <r>
      <rPr>
        <sz val="11"/>
        <color theme="1"/>
        <rFont val="Calibri"/>
        <family val="2"/>
        <charset val="204"/>
        <scheme val="minor"/>
      </rPr>
      <t xml:space="preserve"> 1.1.1 Мероприятие "Проведение областных ярмарок выходного дня" </t>
    </r>
  </si>
  <si>
    <r>
      <rPr>
        <b/>
        <sz val="11"/>
        <color theme="1"/>
        <rFont val="Calibri"/>
        <family val="2"/>
        <charset val="204"/>
        <scheme val="minor"/>
      </rPr>
      <t>9Д10196300.34П</t>
    </r>
    <r>
      <rPr>
        <sz val="11"/>
        <color theme="1"/>
        <rFont val="Calibri"/>
        <family val="2"/>
        <charset val="204"/>
        <scheme val="minor"/>
      </rPr>
      <t xml:space="preserve"> 2.1.1.1  Мероприятие по обеспечению беспрепятственного доступа инвалидов к информации                полноценного образования и досуга, развития их творческого потенциала (приобретение ОС мнемосхемы) </t>
    </r>
  </si>
  <si>
    <t>9Д101</t>
  </si>
  <si>
    <r>
      <t xml:space="preserve"> ОБ  </t>
    </r>
    <r>
      <rPr>
        <sz val="11"/>
        <color theme="1"/>
        <rFont val="Calibri"/>
        <family val="2"/>
        <charset val="204"/>
        <scheme val="minor"/>
      </rPr>
      <t>Мероприятие «Обеспечение этнокультурного развития территории Ягоднинского городского округа» Проведение эвенского национального праздника «Чайрудяк» в округе ОС (изгот. этнокостюмов, растяжки)</t>
    </r>
  </si>
  <si>
    <r>
      <t xml:space="preserve">МБ софинансирование </t>
    </r>
    <r>
      <rPr>
        <sz val="11"/>
        <color theme="1"/>
        <rFont val="Calibri"/>
        <family val="2"/>
        <charset val="204"/>
        <scheme val="minor"/>
      </rPr>
      <t>Мероприятие «Обеспечение этнокультурного развития территории Ягоднинского городского округа» Проведение эвенского национального праздника «Чайрудяк» в округе ОС (изгот. этнокостюмов, растяжки)</t>
    </r>
  </si>
  <si>
    <t>9Д201</t>
  </si>
  <si>
    <t>9Ж201</t>
  </si>
  <si>
    <r>
      <t xml:space="preserve">9Д20193200.226  </t>
    </r>
    <r>
      <rPr>
        <sz val="11"/>
        <color theme="1"/>
        <rFont val="Calibri"/>
        <family val="2"/>
        <charset val="204"/>
        <scheme val="minor"/>
      </rPr>
      <t>Проведение эвенского национального праздника «Чайрудяк» в округе</t>
    </r>
  </si>
  <si>
    <r>
      <t xml:space="preserve">9Д20193200.226 </t>
    </r>
    <r>
      <rPr>
        <sz val="11"/>
        <color theme="1"/>
        <rFont val="Calibri"/>
        <family val="2"/>
        <charset val="204"/>
        <scheme val="minor"/>
      </rPr>
      <t xml:space="preserve"> "Организация   Рождественской атаманской елки"  </t>
    </r>
  </si>
  <si>
    <r>
      <t xml:space="preserve">9Д20193200.310  </t>
    </r>
    <r>
      <rPr>
        <sz val="11"/>
        <color theme="1"/>
        <rFont val="Calibri"/>
        <family val="2"/>
        <charset val="204"/>
        <scheme val="minor"/>
      </rPr>
      <t>Участие в региональных этнических праздниках «Казачий круг»,</t>
    </r>
  </si>
  <si>
    <r>
      <t xml:space="preserve">9S301S3280.34П МБ 1.1.1      </t>
    </r>
    <r>
      <rPr>
        <sz val="11"/>
        <color theme="1"/>
        <rFont val="Calibri"/>
        <family val="2"/>
        <charset val="204"/>
        <scheme val="minor"/>
      </rPr>
      <t>Организация акции «Собери ребенка в школу»</t>
    </r>
  </si>
  <si>
    <r>
      <rPr>
        <b/>
        <sz val="11"/>
        <color theme="1"/>
        <rFont val="Calibri"/>
        <family val="2"/>
        <charset val="204"/>
        <scheme val="minor"/>
      </rPr>
      <t>9Ж20193500.34П</t>
    </r>
    <r>
      <rPr>
        <sz val="11"/>
        <color theme="1"/>
        <rFont val="Calibri"/>
        <family val="2"/>
        <charset val="204"/>
        <scheme val="minor"/>
      </rPr>
      <t xml:space="preserve">  Мероприятие «Проведение Дня Российского предпринимателя в Ягоднинском городском округе" Вечер отдыха для предпринимателей </t>
    </r>
  </si>
  <si>
    <r>
      <rPr>
        <b/>
        <sz val="11"/>
        <color rgb="FFFF0000"/>
        <rFont val="Calibri"/>
        <family val="2"/>
        <charset val="204"/>
        <scheme val="minor"/>
      </rPr>
      <t>9S501S3280</t>
    </r>
    <r>
      <rPr>
        <b/>
        <sz val="11"/>
        <color theme="1"/>
        <rFont val="Calibri"/>
        <family val="2"/>
        <charset val="204"/>
        <scheme val="minor"/>
      </rPr>
      <t xml:space="preserve">.34П ОБ 1.1.1      </t>
    </r>
    <r>
      <rPr>
        <sz val="11"/>
        <color theme="1"/>
        <rFont val="Calibri"/>
        <family val="2"/>
        <charset val="204"/>
        <scheme val="minor"/>
      </rPr>
      <t>Организация акции «Собери ребенка в школу»</t>
    </r>
  </si>
  <si>
    <r>
      <rPr>
        <b/>
        <sz val="11"/>
        <color rgb="FFFF0000"/>
        <rFont val="Calibri"/>
        <family val="2"/>
        <charset val="204"/>
        <scheme val="minor"/>
      </rPr>
      <t>9S501S3280</t>
    </r>
    <r>
      <rPr>
        <b/>
        <sz val="11"/>
        <color theme="1"/>
        <rFont val="Calibri"/>
        <family val="2"/>
        <charset val="204"/>
        <scheme val="minor"/>
      </rPr>
      <t xml:space="preserve">.34П ОБ 1.1.2    </t>
    </r>
    <r>
      <rPr>
        <sz val="11"/>
        <color theme="1"/>
        <rFont val="Calibri"/>
        <family val="2"/>
        <charset val="204"/>
        <scheme val="minor"/>
      </rPr>
      <t>Проведение мероприятий в поддержку пожилых людей в рамках акции «Подари добро»</t>
    </r>
  </si>
  <si>
    <r>
      <rPr>
        <b/>
        <sz val="11"/>
        <color rgb="FFFF0000"/>
        <rFont val="Calibri"/>
        <family val="2"/>
        <charset val="204"/>
        <scheme val="minor"/>
      </rPr>
      <t>9S501S3280</t>
    </r>
    <r>
      <rPr>
        <b/>
        <sz val="11"/>
        <color theme="1"/>
        <rFont val="Calibri"/>
        <family val="2"/>
        <charset val="204"/>
        <scheme val="minor"/>
      </rPr>
      <t xml:space="preserve">.34П ОБ 1.1.2    </t>
    </r>
    <r>
      <rPr>
        <sz val="11"/>
        <color theme="1"/>
        <rFont val="Calibri"/>
        <family val="2"/>
        <charset val="204"/>
        <scheme val="minor"/>
      </rPr>
      <t xml:space="preserve"> Организация и проведение мероприятий для людей с ограниченными физическими возможностями в рамках акции"Капелька добра"</t>
    </r>
  </si>
  <si>
    <r>
      <rPr>
        <b/>
        <sz val="11"/>
        <color rgb="FFFF0000"/>
        <rFont val="Calibri"/>
        <family val="2"/>
        <charset val="204"/>
        <scheme val="minor"/>
      </rPr>
      <t>9S501S3280</t>
    </r>
    <r>
      <rPr>
        <b/>
        <sz val="11"/>
        <color theme="1"/>
        <rFont val="Calibri"/>
        <family val="2"/>
        <charset val="204"/>
        <scheme val="minor"/>
      </rPr>
      <t xml:space="preserve">.34П ОБ 1.1.4    </t>
    </r>
    <r>
      <rPr>
        <sz val="11"/>
        <color theme="1"/>
        <rFont val="Calibri"/>
        <family val="2"/>
        <charset val="204"/>
        <scheme val="minor"/>
      </rPr>
      <t xml:space="preserve">Содействие в организации работы воскресной школы для детей при православном храме п.Ягодное «Воскресная учебно-воспитательная группа "Золотое зернышко" </t>
    </r>
  </si>
  <si>
    <r>
      <rPr>
        <b/>
        <sz val="11"/>
        <color rgb="FFFF0000"/>
        <rFont val="Calibri"/>
        <family val="2"/>
        <charset val="204"/>
        <scheme val="minor"/>
      </rPr>
      <t>9S501S3280</t>
    </r>
    <r>
      <rPr>
        <b/>
        <sz val="11"/>
        <color theme="1"/>
        <rFont val="Calibri"/>
        <family val="2"/>
        <charset val="204"/>
        <scheme val="minor"/>
      </rPr>
      <t xml:space="preserve">.310 ОБ 1.1.5   </t>
    </r>
    <r>
      <rPr>
        <sz val="11"/>
        <color theme="1"/>
        <rFont val="Calibri"/>
        <family val="2"/>
        <charset val="204"/>
        <scheme val="minor"/>
      </rPr>
      <t xml:space="preserve"> Развитие патриотического направления волонтерской деятельности на территории Ягоднинского городского округа</t>
    </r>
  </si>
  <si>
    <r>
      <t xml:space="preserve">9Ж301S3280.34П МБ 1.1.2     </t>
    </r>
    <r>
      <rPr>
        <sz val="11"/>
        <color theme="1"/>
        <rFont val="Calibri"/>
        <family val="2"/>
        <charset val="204"/>
        <scheme val="minor"/>
      </rPr>
      <t>Проведение мероприятий в поддержку пожилых людей в рамках акции «Подари добро»</t>
    </r>
  </si>
  <si>
    <r>
      <t xml:space="preserve">9Ж301S3280.34П МБ 1.1.2    </t>
    </r>
    <r>
      <rPr>
        <sz val="11"/>
        <color theme="1"/>
        <rFont val="Calibri"/>
        <family val="2"/>
        <charset val="204"/>
        <scheme val="minor"/>
      </rPr>
      <t xml:space="preserve"> Организация и проведение мероприятий для людей с ограниченными физическими возможностями в рамках акции"Капелька добра"</t>
    </r>
  </si>
  <si>
    <r>
      <t xml:space="preserve">9Ж301S328Я.34П МБ 1.1.3   </t>
    </r>
    <r>
      <rPr>
        <sz val="11"/>
        <color theme="1"/>
        <rFont val="Calibri"/>
        <family val="2"/>
        <charset val="204"/>
        <scheme val="minor"/>
      </rPr>
      <t xml:space="preserve"> Организация тематических семейных мероприятий в рамках празднования "Дня защиты детей"</t>
    </r>
  </si>
  <si>
    <r>
      <t xml:space="preserve">9Ж301S328Я.34П МБ 1.1.4    </t>
    </r>
    <r>
      <rPr>
        <sz val="11"/>
        <color theme="1"/>
        <rFont val="Calibri"/>
        <family val="2"/>
        <charset val="204"/>
        <scheme val="minor"/>
      </rPr>
      <t xml:space="preserve">Содействие в организации работы воскресной школы для детей при православном храме п.Ягодное «Воскресная учебно-воспитательная группа "Золотое зернышко" </t>
    </r>
  </si>
  <si>
    <r>
      <t xml:space="preserve">9Ж301S328Я.310 МБ 1.1.5    </t>
    </r>
    <r>
      <rPr>
        <sz val="11"/>
        <color theme="1"/>
        <rFont val="Calibri"/>
        <family val="2"/>
        <charset val="204"/>
        <scheme val="minor"/>
      </rPr>
      <t>Развитие патриотического направления волонтерской деятельности на территории Ягоднинского городского округа</t>
    </r>
  </si>
  <si>
    <t>9Ж301</t>
  </si>
  <si>
    <t>S3280</t>
  </si>
  <si>
    <r>
      <t>Участие в региональных этнических праздниках</t>
    </r>
    <r>
      <rPr>
        <sz val="12"/>
        <color rgb="FFFF0000"/>
        <rFont val="Calibri"/>
        <family val="2"/>
        <charset val="204"/>
        <scheme val="minor"/>
      </rPr>
      <t xml:space="preserve"> «Казачий круг» 15,0</t>
    </r>
    <r>
      <rPr>
        <sz val="12"/>
        <color theme="1"/>
        <rFont val="Calibri"/>
        <family val="2"/>
        <charset val="204"/>
        <scheme val="minor"/>
      </rPr>
      <t xml:space="preserve">, «Бакалдыдяк», Хэбденек»                     МБЦ "ЦКД и К ЯГО" "Организация   Рождественской атаманской елки" 5,0               </t>
    </r>
  </si>
  <si>
    <t>5.1.1.2.2</t>
  </si>
  <si>
    <t>5.1.1.2.1</t>
  </si>
  <si>
    <t xml:space="preserve">5.1. Основное мероприятие "Реализация мероприятий по поддержке социально ориентированных некоммерческих организаций в Ягоднинском городском округе"    </t>
  </si>
  <si>
    <t>5.1.1.2.12</t>
  </si>
  <si>
    <t>5.1.1.2.13</t>
  </si>
  <si>
    <t>ВСЕГО по 9Д, 9Ж.. МП "СОЦИАЛЬНО-ЭКОНОМИЧЕСКОЕ РАЗВИТИЕ ЯГОДНИНСКОГО ГОРОДСКОГО ОКРУГА"</t>
  </si>
  <si>
    <t>МП "ОБЕСПЕЧЕНИЕ БЕЗОПАСНОСТИ, ПРОФИЛАКТИКА ПРАВОНАРУШЕНИЙ И ПРОТИВОДЕЙСТВИЕ НЕЗАКОННОМУ ОБОРОТУ НАРКОТИЧЕСКИХ СРЕДСТВ В ЯГОДНИСКОМ ГОРОДСКОМ ОКРУГЕ" на 2023год</t>
  </si>
  <si>
    <t>3. Основное мероприятие «Комплексные меры противодействия злоупотреблению наркотическими средствами и их незаконному обороту на территории Ягоднинского городского округа»    9П00392200</t>
  </si>
  <si>
    <t>3.1.2.3 Организация и проведение социально-культурной акции «Альтернатива» , Дискотека для подростов "Чума 20 века СПИд"</t>
  </si>
  <si>
    <t>3.1.2.4 Организация и проведение акции «Территория Колымы – территория творчества» (выездная акция в пп.Синегорье, Оротукан, Дебин) Поездка на Дебин с концертом</t>
  </si>
  <si>
    <t>3.1.3 Организация и проведение антинаркотической акции «Белая ворона», Изготовление значков и  распространение их на улицах поселка среди молодежи.</t>
  </si>
  <si>
    <t xml:space="preserve">                                                                                          9П00392200</t>
  </si>
  <si>
    <r>
      <t xml:space="preserve">2.1.1.9 Подмероприятие "Профилактика правонарушений несовершеннолетних"  Организация и проведение «Недели подростка»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9П00292200</t>
    </r>
  </si>
  <si>
    <t>МП "ПРОФИЛАКТИКА ТЕРРОРИЗМАИ ЭКСТРИМИЗМА В ЯГОДНИСКОМ МУНИЦИПАЛЬНОМ ОКРУГЕ МАГАДАНСКОЙ ОБЛАСТИ" на 2023год</t>
  </si>
  <si>
    <t>9Т001</t>
  </si>
  <si>
    <t>04010</t>
  </si>
  <si>
    <t xml:space="preserve">1. Основное мероприятие "Организационные и пропагадисткие мероприятия по профилактике терроризима и экстремизма" 
</t>
  </si>
  <si>
    <r>
      <t>Мероприятие «</t>
    </r>
    <r>
      <rPr>
        <b/>
        <sz val="12"/>
        <color rgb="FFFF0000"/>
        <rFont val="Times New Roman"/>
        <family val="1"/>
        <charset val="204"/>
      </rPr>
      <t xml:space="preserve">??? Ягоднинском городском округе) </t>
    </r>
    <r>
      <rPr>
        <b/>
        <sz val="12"/>
        <color theme="1"/>
        <rFont val="Times New Roman"/>
        <family val="1"/>
        <charset val="204"/>
      </rPr>
      <t xml:space="preserve">
</t>
    </r>
  </si>
  <si>
    <r>
      <t xml:space="preserve">Подмероприятие </t>
    </r>
    <r>
      <rPr>
        <b/>
        <i/>
        <sz val="12"/>
        <color rgb="FFFF0000"/>
        <rFont val="Times New Roman"/>
        <family val="1"/>
        <charset val="204"/>
      </rPr>
      <t>"????"</t>
    </r>
  </si>
  <si>
    <t>1.  Основное мероприятие "Организационные и пропагадисткие мероприятия по профилактике терроризима и экстремизма"  9Т 00104010</t>
  </si>
  <si>
    <t>1.4.1.2</t>
  </si>
  <si>
    <t>1.4.1.1</t>
  </si>
  <si>
    <t>1.4.1.7</t>
  </si>
  <si>
    <t>1.4.1</t>
  </si>
  <si>
    <t>МП «ЭНЕРГОСБЕРЕЖЕНИЕ И ПОВЫШЕНИЕ ЭНЕРГЕТИЧЕСКОЙ ЭФФЕКТИВНОСТИ В МУНИЦИПАЛЬНОМ ОБРАЗОВАНИИ "ЯГОДНИНСКИЙ ГОРОДСКОЙ ОКРУГ" 2023г.</t>
  </si>
  <si>
    <t>2.2.1.3.</t>
  </si>
  <si>
    <t>2.1.2.1.5 Организация и проведение мероприятий патриотической направленности,  Мастер -класс аригамми "Гордимся славаю героев" час память и мужества.</t>
  </si>
  <si>
    <t>2.1.3.1.2 Организация деятельности клуба «Колымчане»</t>
  </si>
  <si>
    <t>2.1.3.3. Окружной фестиваль «Территория Дружбы»</t>
  </si>
  <si>
    <t>2.1.3.2. Проведение цикла мероприятий с молодёжью призывного возраста «Служат в армии ребята», «День призывника» (май, ноябрь)</t>
  </si>
  <si>
    <t>перебрасываем 20,0 на 310 (ОС банкетки)</t>
  </si>
  <si>
    <t>25,0 -за медальки 2022г.</t>
  </si>
  <si>
    <t>Прочие несоциальные выплаты персоналу в натуральной форме (проезд в отпуск и обратно)</t>
  </si>
  <si>
    <t>112/УК6</t>
  </si>
  <si>
    <t xml:space="preserve">Поддержка общественных объединений "Поэтическая гостинная" </t>
  </si>
  <si>
    <t>5. Основное мероприятие «Отдельные мероприятия в рамках федерального проекта «Создание условий для реализации творческого потенциала нации» («Творческие люди»)  национального проекта «Культура»   9К ОА 55190, 9К 0А25519Я</t>
  </si>
  <si>
    <t>2. Основное мероприятие «Организация культурного досуга населения, развитие творческого потенциала населения» 9К00300801   МБ</t>
  </si>
  <si>
    <t>2.2 Мероприятие «Компенсация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местностях»</t>
  </si>
  <si>
    <t>2. Основное мероприятие «Организация культурного досуга населения, развитие творческого потенциала населения» 9К00392700</t>
  </si>
  <si>
    <t>2.4</t>
  </si>
  <si>
    <r>
      <t xml:space="preserve"> "Творческие люди") (государственная поддержка лучших работников сельских учреждений культуры) </t>
    </r>
    <r>
      <rPr>
        <b/>
        <sz val="11"/>
        <color rgb="FFFF0000"/>
        <rFont val="Calibri"/>
        <family val="2"/>
        <charset val="204"/>
        <scheme val="minor"/>
      </rPr>
      <t xml:space="preserve">ОБ  </t>
    </r>
    <r>
      <rPr>
        <b/>
        <sz val="11"/>
        <rFont val="Calibri"/>
        <family val="2"/>
        <charset val="204"/>
        <scheme val="minor"/>
      </rPr>
      <t>9К0А255190</t>
    </r>
  </si>
  <si>
    <t>Мероприятие «Государственная поддержка отрасли культуры»</t>
  </si>
  <si>
    <t>2. Основное мероприятие «Профилактика социального сиротства и детской безнадзорности в Ягоднинском городском округе"    9П00292200</t>
  </si>
  <si>
    <t>Мероприятие «Расходы за счет единой субвенции бюджета муниципальных округов»</t>
  </si>
  <si>
    <r>
      <t xml:space="preserve">2. Основное мероприятие «Организация культурного досуга населения, развитие творческого потенциала населения» 9К00374200   </t>
    </r>
    <r>
      <rPr>
        <b/>
        <sz val="11"/>
        <color rgb="FFFF0000"/>
        <rFont val="Calibri"/>
        <family val="2"/>
        <charset val="204"/>
        <scheme val="minor"/>
      </rPr>
      <t>ОБ</t>
    </r>
  </si>
  <si>
    <t>2.3</t>
  </si>
  <si>
    <t>4. Основное мероприятие "Обеспечение, организация и проведение мероприятий в сфере культуры"  9К00592200</t>
  </si>
  <si>
    <t>4.1 Мероприятие «Обеспечение, организация и проведение мероприятий»</t>
  </si>
  <si>
    <r>
      <t xml:space="preserve">ИТОГО по 9К00374200 </t>
    </r>
    <r>
      <rPr>
        <b/>
        <sz val="11"/>
        <color rgb="FFFF0000"/>
        <rFont val="Calibri"/>
        <family val="2"/>
        <charset val="204"/>
        <scheme val="minor"/>
      </rPr>
      <t>ОБ</t>
    </r>
  </si>
  <si>
    <t>ИТОГО по 9К00592200 МБ</t>
  </si>
  <si>
    <t>сверено</t>
  </si>
  <si>
    <t>4.1</t>
  </si>
  <si>
    <t>4. Основное мероприятие "Обеспечение, организация и проведение мероприятий в сфере культуры"</t>
  </si>
  <si>
    <t>74200</t>
  </si>
  <si>
    <t>2. Основное мероприятие "Организация культурного досуга населения, развитие творческого потенциала населения"</t>
  </si>
  <si>
    <t>МП «Развитие культуры в Ягоднинском муниципальном округе Магаданской области» на 2023г.</t>
  </si>
  <si>
    <r>
      <t xml:space="preserve">"Творческие люди") (государственная поддержка лучших работников сельских учреждений культуры) 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 xml:space="preserve">МБ </t>
    </r>
    <r>
      <rPr>
        <b/>
        <sz val="11"/>
        <color theme="1"/>
        <rFont val="Calibri"/>
        <family val="2"/>
        <charset val="204"/>
        <scheme val="minor"/>
      </rPr>
      <t xml:space="preserve"> 9К0А255190</t>
    </r>
  </si>
  <si>
    <r>
      <t xml:space="preserve"> Капитальный ремонт кровли здания МБУ "Центр культуры, досуга и кино Ягоднинского городского округа" </t>
    </r>
    <r>
      <rPr>
        <b/>
        <sz val="11"/>
        <color rgb="FFFF0000"/>
        <rFont val="Calibri"/>
        <family val="2"/>
        <charset val="204"/>
        <scheme val="minor"/>
      </rPr>
      <t>ОБ</t>
    </r>
  </si>
  <si>
    <t>Итого ОБ:</t>
  </si>
  <si>
    <t>Итого МБ:</t>
  </si>
  <si>
    <t>5. Основное мероприятие «Отдельные мероприятия в рамках федерального проекта «Создание условий для реализации творческого потенциала нации» («Творческие люди»)  национального проекта «Культура»</t>
  </si>
  <si>
    <t>5.1 "Творческие люди") (государственная поддержка лучших работников сельских учреждений культуры</t>
  </si>
  <si>
    <t>92700</t>
  </si>
  <si>
    <t>Капитальный ремонт кровли здания МБУ «Центр культуры, досуга и кино Ягоднинского муниципального округа Магаданской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</si>
</sst>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"/>
    <numFmt numFmtId="166" formatCode="#,##0.000"/>
    <numFmt numFmtId="167" formatCode="0.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5" fillId="0" borderId="0"/>
  </cellStyleXfs>
  <cellXfs count="872">
    <xf numFmtId="0" fontId="0" fillId="0" borderId="0" xfId="0"/>
    <xf numFmtId="0" fontId="25" fillId="0" borderId="0" xfId="1" applyFont="1"/>
    <xf numFmtId="49" fontId="25" fillId="0" borderId="0" xfId="1" applyNumberFormat="1" applyFont="1" applyAlignment="1">
      <alignment horizontal="center" vertical="center"/>
    </xf>
    <xf numFmtId="49" fontId="25" fillId="0" borderId="0" xfId="1" applyNumberFormat="1" applyFont="1" applyAlignment="1">
      <alignment horizontal="center" vertical="top"/>
    </xf>
    <xf numFmtId="0" fontId="25" fillId="0" borderId="0" xfId="1" applyFont="1" applyAlignment="1">
      <alignment horizontal="left" vertical="top"/>
    </xf>
    <xf numFmtId="0" fontId="25" fillId="0" borderId="0" xfId="1" applyFont="1" applyAlignment="1">
      <alignment vertical="center"/>
    </xf>
    <xf numFmtId="0" fontId="25" fillId="0" borderId="0" xfId="1" applyFont="1" applyAlignment="1">
      <alignment horizontal="center" vertical="center"/>
    </xf>
    <xf numFmtId="49" fontId="28" fillId="0" borderId="1" xfId="1" applyNumberFormat="1" applyFont="1" applyBorder="1" applyAlignment="1">
      <alignment horizontal="center" vertical="center" wrapText="1"/>
    </xf>
    <xf numFmtId="49" fontId="28" fillId="0" borderId="1" xfId="1" applyNumberFormat="1" applyFont="1" applyBorder="1" applyAlignment="1">
      <alignment horizontal="center" vertical="center"/>
    </xf>
    <xf numFmtId="0" fontId="25" fillId="0" borderId="0" xfId="1" applyFont="1" applyAlignment="1">
      <alignment horizontal="center"/>
    </xf>
    <xf numFmtId="49" fontId="29" fillId="0" borderId="2" xfId="1" applyNumberFormat="1" applyFont="1" applyBorder="1" applyAlignment="1">
      <alignment horizontal="center" vertical="top"/>
    </xf>
    <xf numFmtId="0" fontId="29" fillId="0" borderId="2" xfId="1" applyFont="1" applyBorder="1" applyAlignment="1">
      <alignment horizontal="center"/>
    </xf>
    <xf numFmtId="0" fontId="29" fillId="0" borderId="2" xfId="1" applyFont="1" applyFill="1" applyBorder="1" applyAlignment="1">
      <alignment horizontal="center" vertical="center"/>
    </xf>
    <xf numFmtId="49" fontId="30" fillId="2" borderId="6" xfId="1" applyNumberFormat="1" applyFont="1" applyFill="1" applyBorder="1" applyAlignment="1">
      <alignment vertical="top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2" xfId="1" applyFont="1" applyFill="1" applyBorder="1" applyAlignment="1">
      <alignment horizontal="center" vertical="center" wrapText="1"/>
    </xf>
    <xf numFmtId="2" fontId="31" fillId="2" borderId="9" xfId="1" applyNumberFormat="1" applyFont="1" applyFill="1" applyBorder="1" applyAlignment="1">
      <alignment vertical="center" wrapText="1"/>
    </xf>
    <xf numFmtId="10" fontId="31" fillId="2" borderId="9" xfId="1" applyNumberFormat="1" applyFont="1" applyFill="1" applyBorder="1" applyAlignment="1">
      <alignment vertical="center" wrapText="1"/>
    </xf>
    <xf numFmtId="0" fontId="31" fillId="2" borderId="9" xfId="1" applyFont="1" applyFill="1" applyBorder="1" applyAlignment="1">
      <alignment vertical="center" wrapText="1"/>
    </xf>
    <xf numFmtId="0" fontId="26" fillId="0" borderId="0" xfId="1" applyFont="1"/>
    <xf numFmtId="0" fontId="32" fillId="3" borderId="2" xfId="1" applyFont="1" applyFill="1" applyBorder="1" applyAlignment="1">
      <alignment horizontal="center" vertical="center" wrapText="1"/>
    </xf>
    <xf numFmtId="2" fontId="32" fillId="3" borderId="5" xfId="1" applyNumberFormat="1" applyFont="1" applyFill="1" applyBorder="1" applyAlignment="1">
      <alignment vertical="center" wrapText="1"/>
    </xf>
    <xf numFmtId="10" fontId="31" fillId="3" borderId="5" xfId="1" applyNumberFormat="1" applyFont="1" applyFill="1" applyBorder="1" applyAlignment="1">
      <alignment vertical="center" wrapText="1"/>
    </xf>
    <xf numFmtId="0" fontId="32" fillId="3" borderId="5" xfId="1" applyFont="1" applyFill="1" applyBorder="1" applyAlignment="1">
      <alignment vertical="center" wrapText="1"/>
    </xf>
    <xf numFmtId="0" fontId="33" fillId="0" borderId="0" xfId="1" applyFont="1"/>
    <xf numFmtId="0" fontId="31" fillId="0" borderId="2" xfId="1" applyFont="1" applyBorder="1" applyAlignment="1">
      <alignment horizontal="center" vertical="center" wrapText="1"/>
    </xf>
    <xf numFmtId="2" fontId="31" fillId="0" borderId="2" xfId="1" applyNumberFormat="1" applyFont="1" applyBorder="1" applyAlignment="1">
      <alignment vertical="center" wrapText="1"/>
    </xf>
    <xf numFmtId="10" fontId="31" fillId="0" borderId="2" xfId="1" applyNumberFormat="1" applyFont="1" applyBorder="1" applyAlignment="1">
      <alignment vertical="center" wrapText="1"/>
    </xf>
    <xf numFmtId="2" fontId="34" fillId="0" borderId="2" xfId="1" applyNumberFormat="1" applyFont="1" applyBorder="1" applyAlignment="1">
      <alignment vertical="center" wrapText="1"/>
    </xf>
    <xf numFmtId="10" fontId="32" fillId="0" borderId="2" xfId="1" applyNumberFormat="1" applyFont="1" applyBorder="1" applyAlignment="1">
      <alignment vertical="center" wrapText="1"/>
    </xf>
    <xf numFmtId="2" fontId="31" fillId="2" borderId="2" xfId="1" applyNumberFormat="1" applyFont="1" applyFill="1" applyBorder="1" applyAlignment="1">
      <alignment vertical="center" wrapText="1"/>
    </xf>
    <xf numFmtId="10" fontId="31" fillId="2" borderId="2" xfId="1" applyNumberFormat="1" applyFont="1" applyFill="1" applyBorder="1" applyAlignment="1">
      <alignment vertical="center" wrapText="1"/>
    </xf>
    <xf numFmtId="0" fontId="31" fillId="2" borderId="2" xfId="1" applyFont="1" applyFill="1" applyBorder="1" applyAlignment="1">
      <alignment vertical="center" wrapText="1"/>
    </xf>
    <xf numFmtId="2" fontId="31" fillId="3" borderId="5" xfId="1" applyNumberFormat="1" applyFont="1" applyFill="1" applyBorder="1" applyAlignment="1">
      <alignment vertical="center" wrapText="1"/>
    </xf>
    <xf numFmtId="2" fontId="32" fillId="3" borderId="2" xfId="1" applyNumberFormat="1" applyFont="1" applyFill="1" applyBorder="1" applyAlignment="1">
      <alignment vertical="center" wrapText="1"/>
    </xf>
    <xf numFmtId="10" fontId="31" fillId="3" borderId="2" xfId="1" applyNumberFormat="1" applyFont="1" applyFill="1" applyBorder="1" applyAlignment="1">
      <alignment vertical="center" wrapText="1"/>
    </xf>
    <xf numFmtId="0" fontId="32" fillId="3" borderId="2" xfId="1" applyFont="1" applyFill="1" applyBorder="1" applyAlignment="1">
      <alignment vertical="center" wrapText="1"/>
    </xf>
    <xf numFmtId="0" fontId="31" fillId="4" borderId="2" xfId="1" applyFont="1" applyFill="1" applyBorder="1" applyAlignment="1">
      <alignment horizontal="center" vertical="center" wrapText="1"/>
    </xf>
    <xf numFmtId="2" fontId="31" fillId="4" borderId="2" xfId="1" applyNumberFormat="1" applyFont="1" applyFill="1" applyBorder="1" applyAlignment="1">
      <alignment vertical="center" wrapText="1"/>
    </xf>
    <xf numFmtId="10" fontId="31" fillId="4" borderId="2" xfId="1" applyNumberFormat="1" applyFont="1" applyFill="1" applyBorder="1" applyAlignment="1">
      <alignment vertical="center" wrapText="1"/>
    </xf>
    <xf numFmtId="0" fontId="25" fillId="4" borderId="0" xfId="1" applyFont="1" applyFill="1"/>
    <xf numFmtId="0" fontId="30" fillId="4" borderId="2" xfId="1" applyFont="1" applyFill="1" applyBorder="1" applyAlignment="1">
      <alignment horizontal="center" vertical="center" wrapText="1"/>
    </xf>
    <xf numFmtId="2" fontId="30" fillId="4" borderId="2" xfId="1" applyNumberFormat="1" applyFont="1" applyFill="1" applyBorder="1" applyAlignment="1">
      <alignment vertical="center" wrapText="1"/>
    </xf>
    <xf numFmtId="0" fontId="30" fillId="4" borderId="2" xfId="1" applyFont="1" applyFill="1" applyBorder="1" applyAlignment="1">
      <alignment vertical="top" wrapText="1"/>
    </xf>
    <xf numFmtId="0" fontId="34" fillId="4" borderId="2" xfId="1" applyFont="1" applyFill="1" applyBorder="1" applyAlignment="1">
      <alignment horizontal="center" vertical="center" wrapText="1"/>
    </xf>
    <xf numFmtId="2" fontId="34" fillId="4" borderId="2" xfId="1" applyNumberFormat="1" applyFont="1" applyFill="1" applyBorder="1" applyAlignment="1">
      <alignment vertical="center" wrapText="1"/>
    </xf>
    <xf numFmtId="2" fontId="32" fillId="4" borderId="2" xfId="1" applyNumberFormat="1" applyFont="1" applyFill="1" applyBorder="1" applyAlignment="1">
      <alignment vertical="center" wrapText="1"/>
    </xf>
    <xf numFmtId="49" fontId="30" fillId="0" borderId="2" xfId="1" applyNumberFormat="1" applyFont="1" applyBorder="1" applyAlignment="1">
      <alignment horizontal="center" vertical="top" wrapText="1"/>
    </xf>
    <xf numFmtId="49" fontId="30" fillId="0" borderId="1" xfId="1" applyNumberFormat="1" applyFont="1" applyBorder="1" applyAlignment="1">
      <alignment vertical="top" wrapText="1"/>
    </xf>
    <xf numFmtId="49" fontId="30" fillId="0" borderId="2" xfId="1" applyNumberFormat="1" applyFont="1" applyBorder="1" applyAlignment="1">
      <alignment vertical="top" wrapText="1"/>
    </xf>
    <xf numFmtId="49" fontId="30" fillId="0" borderId="6" xfId="1" applyNumberFormat="1" applyFont="1" applyBorder="1" applyAlignment="1">
      <alignment vertical="top" wrapText="1"/>
    </xf>
    <xf numFmtId="49" fontId="30" fillId="0" borderId="5" xfId="1" applyNumberFormat="1" applyFont="1" applyBorder="1" applyAlignment="1">
      <alignment vertical="top" wrapText="1"/>
    </xf>
    <xf numFmtId="0" fontId="34" fillId="0" borderId="2" xfId="1" applyFont="1" applyBorder="1" applyAlignment="1">
      <alignment vertical="center" wrapText="1"/>
    </xf>
    <xf numFmtId="0" fontId="32" fillId="0" borderId="2" xfId="1" applyFont="1" applyBorder="1" applyAlignment="1">
      <alignment horizontal="center" vertical="center" wrapText="1"/>
    </xf>
    <xf numFmtId="49" fontId="24" fillId="0" borderId="0" xfId="1" applyNumberFormat="1" applyFont="1" applyAlignment="1">
      <alignment horizontal="center" vertical="center"/>
    </xf>
    <xf numFmtId="49" fontId="24" fillId="0" borderId="0" xfId="1" applyNumberFormat="1" applyFont="1" applyAlignment="1">
      <alignment horizontal="center" vertical="top"/>
    </xf>
    <xf numFmtId="0" fontId="24" fillId="0" borderId="0" xfId="1" applyFont="1" applyAlignment="1">
      <alignment horizontal="left" vertical="top"/>
    </xf>
    <xf numFmtId="0" fontId="24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31" fillId="2" borderId="15" xfId="1" applyFont="1" applyFill="1" applyBorder="1" applyAlignment="1">
      <alignment horizontal="center" vertical="center" wrapText="1"/>
    </xf>
    <xf numFmtId="2" fontId="31" fillId="2" borderId="1" xfId="1" applyNumberFormat="1" applyFont="1" applyFill="1" applyBorder="1" applyAlignment="1">
      <alignment vertical="center" wrapText="1"/>
    </xf>
    <xf numFmtId="10" fontId="31" fillId="2" borderId="1" xfId="1" applyNumberFormat="1" applyFont="1" applyFill="1" applyBorder="1" applyAlignment="1">
      <alignment vertical="center" wrapText="1"/>
    </xf>
    <xf numFmtId="0" fontId="31" fillId="2" borderId="1" xfId="1" applyFont="1" applyFill="1" applyBorder="1" applyAlignment="1">
      <alignment vertical="center" wrapText="1"/>
    </xf>
    <xf numFmtId="49" fontId="30" fillId="2" borderId="1" xfId="1" applyNumberFormat="1" applyFont="1" applyFill="1" applyBorder="1" applyAlignment="1">
      <alignment vertical="top" wrapText="1"/>
    </xf>
    <xf numFmtId="49" fontId="30" fillId="2" borderId="2" xfId="1" applyNumberFormat="1" applyFont="1" applyFill="1" applyBorder="1" applyAlignment="1">
      <alignment vertical="top" wrapText="1"/>
    </xf>
    <xf numFmtId="0" fontId="31" fillId="2" borderId="4" xfId="1" applyFont="1" applyFill="1" applyBorder="1" applyAlignment="1">
      <alignment horizontal="center" vertical="center" wrapText="1"/>
    </xf>
    <xf numFmtId="10" fontId="34" fillId="0" borderId="2" xfId="1" applyNumberFormat="1" applyFont="1" applyBorder="1" applyAlignment="1">
      <alignment vertical="center" wrapText="1"/>
    </xf>
    <xf numFmtId="49" fontId="30" fillId="0" borderId="10" xfId="1" applyNumberFormat="1" applyFont="1" applyBorder="1" applyAlignment="1">
      <alignment horizontal="center" vertical="top" wrapText="1"/>
    </xf>
    <xf numFmtId="0" fontId="30" fillId="0" borderId="11" xfId="1" applyFont="1" applyBorder="1" applyAlignment="1">
      <alignment vertical="top" wrapText="1"/>
    </xf>
    <xf numFmtId="2" fontId="34" fillId="0" borderId="5" xfId="1" applyNumberFormat="1" applyFont="1" applyBorder="1" applyAlignment="1">
      <alignment vertical="center" wrapText="1"/>
    </xf>
    <xf numFmtId="10" fontId="30" fillId="3" borderId="2" xfId="1" applyNumberFormat="1" applyFont="1" applyFill="1" applyBorder="1" applyAlignment="1">
      <alignment vertical="center" wrapText="1"/>
    </xf>
    <xf numFmtId="0" fontId="32" fillId="3" borderId="1" xfId="1" applyFont="1" applyFill="1" applyBorder="1" applyAlignment="1">
      <alignment vertical="center" wrapText="1"/>
    </xf>
    <xf numFmtId="49" fontId="30" fillId="0" borderId="6" xfId="1" applyNumberFormat="1" applyFont="1" applyBorder="1" applyAlignment="1">
      <alignment horizontal="center" vertical="top"/>
    </xf>
    <xf numFmtId="0" fontId="30" fillId="0" borderId="2" xfId="1" applyFont="1" applyBorder="1" applyAlignment="1">
      <alignment horizontal="center" vertical="center" wrapText="1"/>
    </xf>
    <xf numFmtId="2" fontId="30" fillId="0" borderId="2" xfId="1" applyNumberFormat="1" applyFont="1" applyBorder="1" applyAlignment="1">
      <alignment vertical="center" wrapText="1"/>
    </xf>
    <xf numFmtId="10" fontId="30" fillId="0" borderId="2" xfId="1" applyNumberFormat="1" applyFont="1" applyBorder="1" applyAlignment="1">
      <alignment vertical="center" wrapText="1"/>
    </xf>
    <xf numFmtId="0" fontId="30" fillId="0" borderId="2" xfId="1" applyFont="1" applyBorder="1" applyAlignment="1">
      <alignment horizontal="left" vertical="top" wrapText="1"/>
    </xf>
    <xf numFmtId="0" fontId="30" fillId="0" borderId="15" xfId="1" applyFont="1" applyBorder="1" applyAlignment="1">
      <alignment horizontal="left" vertical="top" wrapText="1"/>
    </xf>
    <xf numFmtId="0" fontId="31" fillId="0" borderId="1" xfId="1" applyFont="1" applyBorder="1" applyAlignment="1">
      <alignment vertical="center" wrapText="1"/>
    </xf>
    <xf numFmtId="0" fontId="34" fillId="0" borderId="4" xfId="1" applyFont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31" fillId="3" borderId="11" xfId="1" applyFont="1" applyFill="1" applyBorder="1" applyAlignment="1">
      <alignment horizontal="center" vertical="center" wrapText="1"/>
    </xf>
    <xf numFmtId="0" fontId="32" fillId="3" borderId="4" xfId="1" applyFont="1" applyFill="1" applyBorder="1" applyAlignment="1">
      <alignment horizontal="center" vertical="center" wrapText="1"/>
    </xf>
    <xf numFmtId="0" fontId="31" fillId="4" borderId="4" xfId="1" applyFont="1" applyFill="1" applyBorder="1" applyAlignment="1">
      <alignment horizontal="center" vertical="center" wrapText="1"/>
    </xf>
    <xf numFmtId="0" fontId="30" fillId="4" borderId="4" xfId="1" applyFont="1" applyFill="1" applyBorder="1" applyAlignment="1">
      <alignment horizontal="center" vertical="center" wrapText="1"/>
    </xf>
    <xf numFmtId="0" fontId="30" fillId="4" borderId="6" xfId="1" applyFont="1" applyFill="1" applyBorder="1" applyAlignment="1">
      <alignment vertical="center" wrapText="1"/>
    </xf>
    <xf numFmtId="0" fontId="34" fillId="4" borderId="4" xfId="1" applyFont="1" applyFill="1" applyBorder="1" applyAlignment="1">
      <alignment horizontal="center" vertical="center" wrapText="1"/>
    </xf>
    <xf numFmtId="49" fontId="30" fillId="4" borderId="2" xfId="1" applyNumberFormat="1" applyFont="1" applyFill="1" applyBorder="1" applyAlignment="1">
      <alignment vertical="top" wrapText="1"/>
    </xf>
    <xf numFmtId="0" fontId="30" fillId="4" borderId="5" xfId="1" applyFont="1" applyFill="1" applyBorder="1" applyAlignment="1">
      <alignment vertical="center" wrapText="1"/>
    </xf>
    <xf numFmtId="0" fontId="32" fillId="4" borderId="4" xfId="1" applyFont="1" applyFill="1" applyBorder="1" applyAlignment="1">
      <alignment horizontal="center" vertical="center" wrapText="1"/>
    </xf>
    <xf numFmtId="49" fontId="30" fillId="4" borderId="12" xfId="1" applyNumberFormat="1" applyFont="1" applyFill="1" applyBorder="1" applyAlignment="1">
      <alignment horizontal="center" vertical="top"/>
    </xf>
    <xf numFmtId="10" fontId="32" fillId="3" borderId="2" xfId="1" applyNumberFormat="1" applyFont="1" applyFill="1" applyBorder="1" applyAlignment="1">
      <alignment vertical="center" wrapText="1"/>
    </xf>
    <xf numFmtId="0" fontId="31" fillId="0" borderId="2" xfId="1" applyFont="1" applyBorder="1" applyAlignment="1">
      <alignment horizontal="center" vertical="center"/>
    </xf>
    <xf numFmtId="2" fontId="31" fillId="0" borderId="2" xfId="1" applyNumberFormat="1" applyFont="1" applyBorder="1" applyAlignment="1">
      <alignment vertical="center"/>
    </xf>
    <xf numFmtId="10" fontId="31" fillId="0" borderId="2" xfId="1" applyNumberFormat="1" applyFont="1" applyBorder="1" applyAlignment="1">
      <alignment vertical="center"/>
    </xf>
    <xf numFmtId="0" fontId="31" fillId="0" borderId="2" xfId="1" applyFont="1" applyBorder="1" applyAlignment="1">
      <alignment vertical="center"/>
    </xf>
    <xf numFmtId="49" fontId="30" fillId="0" borderId="1" xfId="1" applyNumberFormat="1" applyFont="1" applyBorder="1" applyAlignment="1">
      <alignment horizontal="center" vertical="top" wrapText="1"/>
    </xf>
    <xf numFmtId="49" fontId="30" fillId="0" borderId="6" xfId="1" applyNumberFormat="1" applyFont="1" applyBorder="1" applyAlignment="1">
      <alignment horizontal="center" vertical="top" wrapText="1"/>
    </xf>
    <xf numFmtId="0" fontId="30" fillId="0" borderId="1" xfId="1" applyFont="1" applyBorder="1" applyAlignment="1">
      <alignment vertical="top" wrapText="1"/>
    </xf>
    <xf numFmtId="0" fontId="30" fillId="0" borderId="6" xfId="1" applyFont="1" applyBorder="1" applyAlignment="1">
      <alignment vertical="top" wrapText="1"/>
    </xf>
    <xf numFmtId="0" fontId="29" fillId="0" borderId="2" xfId="1" applyFont="1" applyBorder="1" applyAlignment="1">
      <alignment horizontal="center" vertical="center"/>
    </xf>
    <xf numFmtId="49" fontId="32" fillId="3" borderId="6" xfId="1" applyNumberFormat="1" applyFont="1" applyFill="1" applyBorder="1" applyAlignment="1">
      <alignment horizontal="center" vertical="top"/>
    </xf>
    <xf numFmtId="0" fontId="32" fillId="3" borderId="5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top" wrapText="1"/>
    </xf>
    <xf numFmtId="0" fontId="34" fillId="0" borderId="2" xfId="1" applyFont="1" applyBorder="1" applyAlignment="1">
      <alignment horizontal="center" vertical="center" wrapText="1"/>
    </xf>
    <xf numFmtId="49" fontId="30" fillId="0" borderId="1" xfId="1" applyNumberFormat="1" applyFont="1" applyBorder="1" applyAlignment="1">
      <alignment horizontal="center" vertical="top" wrapText="1"/>
    </xf>
    <xf numFmtId="49" fontId="30" fillId="0" borderId="6" xfId="1" applyNumberFormat="1" applyFont="1" applyBorder="1" applyAlignment="1">
      <alignment horizontal="center" vertical="top" wrapText="1"/>
    </xf>
    <xf numFmtId="0" fontId="30" fillId="0" borderId="1" xfId="1" applyFont="1" applyBorder="1" applyAlignment="1">
      <alignment horizontal="center" vertical="top" wrapText="1"/>
    </xf>
    <xf numFmtId="49" fontId="32" fillId="3" borderId="6" xfId="1" applyNumberFormat="1" applyFont="1" applyFill="1" applyBorder="1" applyAlignment="1">
      <alignment horizontal="center" vertical="top"/>
    </xf>
    <xf numFmtId="0" fontId="32" fillId="3" borderId="5" xfId="1" applyFont="1" applyFill="1" applyBorder="1" applyAlignment="1">
      <alignment horizontal="center" vertical="center" wrapText="1"/>
    </xf>
    <xf numFmtId="0" fontId="34" fillId="0" borderId="2" xfId="1" applyFont="1" applyBorder="1" applyAlignment="1">
      <alignment horizontal="center" vertical="center" wrapText="1"/>
    </xf>
    <xf numFmtId="0" fontId="30" fillId="0" borderId="1" xfId="1" applyFont="1" applyBorder="1" applyAlignment="1">
      <alignment vertical="top" wrapText="1"/>
    </xf>
    <xf numFmtId="0" fontId="30" fillId="0" borderId="6" xfId="1" applyFont="1" applyBorder="1" applyAlignment="1">
      <alignment vertical="top" wrapText="1"/>
    </xf>
    <xf numFmtId="0" fontId="29" fillId="0" borderId="2" xfId="1" applyFont="1" applyBorder="1" applyAlignment="1">
      <alignment horizontal="center" vertical="center"/>
    </xf>
    <xf numFmtId="49" fontId="23" fillId="0" borderId="0" xfId="1" applyNumberFormat="1" applyFont="1" applyAlignment="1">
      <alignment horizontal="center" vertical="center"/>
    </xf>
    <xf numFmtId="49" fontId="23" fillId="0" borderId="0" xfId="1" applyNumberFormat="1" applyFont="1" applyAlignment="1">
      <alignment horizontal="center" vertical="top"/>
    </xf>
    <xf numFmtId="0" fontId="23" fillId="0" borderId="0" xfId="1" applyFont="1" applyAlignment="1">
      <alignment horizontal="left" vertical="top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30" fillId="0" borderId="2" xfId="1" applyFont="1" applyBorder="1" applyAlignment="1">
      <alignment vertical="center" wrapText="1"/>
    </xf>
    <xf numFmtId="49" fontId="32" fillId="0" borderId="2" xfId="1" applyNumberFormat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2" fontId="32" fillId="0" borderId="2" xfId="1" applyNumberFormat="1" applyFont="1" applyBorder="1" applyAlignment="1">
      <alignment vertical="center" wrapText="1"/>
    </xf>
    <xf numFmtId="0" fontId="30" fillId="0" borderId="2" xfId="1" applyFont="1" applyBorder="1" applyAlignment="1">
      <alignment vertical="top" wrapText="1"/>
    </xf>
    <xf numFmtId="49" fontId="32" fillId="0" borderId="6" xfId="1" applyNumberFormat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49" fontId="32" fillId="0" borderId="2" xfId="1" applyNumberFormat="1" applyFont="1" applyBorder="1" applyAlignment="1">
      <alignment horizontal="center" vertical="top" wrapText="1"/>
    </xf>
    <xf numFmtId="49" fontId="22" fillId="0" borderId="0" xfId="1" applyNumberFormat="1" applyFont="1" applyAlignment="1">
      <alignment horizontal="center" vertical="center"/>
    </xf>
    <xf numFmtId="49" fontId="22" fillId="0" borderId="0" xfId="1" applyNumberFormat="1" applyFont="1" applyAlignment="1">
      <alignment horizontal="center" vertical="top"/>
    </xf>
    <xf numFmtId="0" fontId="22" fillId="0" borderId="0" xfId="1" applyFont="1" applyAlignment="1">
      <alignment horizontal="left" vertical="top"/>
    </xf>
    <xf numFmtId="0" fontId="22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31" fillId="4" borderId="6" xfId="1" applyFont="1" applyFill="1" applyBorder="1" applyAlignment="1">
      <alignment vertical="center" wrapText="1"/>
    </xf>
    <xf numFmtId="2" fontId="34" fillId="7" borderId="2" xfId="1" applyNumberFormat="1" applyFont="1" applyFill="1" applyBorder="1" applyAlignment="1">
      <alignment vertical="center" wrapText="1"/>
    </xf>
    <xf numFmtId="2" fontId="34" fillId="0" borderId="2" xfId="1" applyNumberFormat="1" applyFont="1" applyFill="1" applyBorder="1" applyAlignment="1">
      <alignment vertical="center" wrapText="1"/>
    </xf>
    <xf numFmtId="0" fontId="30" fillId="0" borderId="2" xfId="1" applyFont="1" applyFill="1" applyBorder="1" applyAlignment="1">
      <alignment vertical="top" wrapText="1"/>
    </xf>
    <xf numFmtId="49" fontId="30" fillId="0" borderId="1" xfId="1" applyNumberFormat="1" applyFont="1" applyBorder="1" applyAlignment="1">
      <alignment horizontal="center" vertical="top" wrapText="1"/>
    </xf>
    <xf numFmtId="49" fontId="30" fillId="0" borderId="6" xfId="1" applyNumberFormat="1" applyFont="1" applyBorder="1" applyAlignment="1">
      <alignment horizontal="center" vertical="top" wrapText="1"/>
    </xf>
    <xf numFmtId="0" fontId="30" fillId="0" borderId="6" xfId="1" applyFont="1" applyBorder="1" applyAlignment="1">
      <alignment vertical="top" wrapText="1"/>
    </xf>
    <xf numFmtId="0" fontId="29" fillId="0" borderId="2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 wrapText="1"/>
    </xf>
    <xf numFmtId="49" fontId="32" fillId="3" borderId="1" xfId="1" applyNumberFormat="1" applyFont="1" applyFill="1" applyBorder="1" applyAlignment="1">
      <alignment horizontal="center" vertical="top"/>
    </xf>
    <xf numFmtId="49" fontId="32" fillId="3" borderId="6" xfId="1" applyNumberFormat="1" applyFont="1" applyFill="1" applyBorder="1" applyAlignment="1">
      <alignment horizontal="center" vertical="top"/>
    </xf>
    <xf numFmtId="49" fontId="30" fillId="4" borderId="6" xfId="1" applyNumberFormat="1" applyFont="1" applyFill="1" applyBorder="1" applyAlignment="1">
      <alignment horizontal="center" vertical="top"/>
    </xf>
    <xf numFmtId="0" fontId="30" fillId="4" borderId="1" xfId="1" applyFont="1" applyFill="1" applyBorder="1" applyAlignment="1">
      <alignment vertical="top" wrapText="1"/>
    </xf>
    <xf numFmtId="0" fontId="30" fillId="4" borderId="6" xfId="1" applyFont="1" applyFill="1" applyBorder="1" applyAlignment="1">
      <alignment vertical="top" wrapText="1"/>
    </xf>
    <xf numFmtId="0" fontId="30" fillId="4" borderId="5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4" fillId="0" borderId="5" xfId="1" applyFont="1" applyBorder="1" applyAlignment="1">
      <alignment horizontal="center" vertical="center" wrapText="1"/>
    </xf>
    <xf numFmtId="49" fontId="30" fillId="0" borderId="5" xfId="1" applyNumberFormat="1" applyFont="1" applyBorder="1" applyAlignment="1">
      <alignment horizontal="center" vertical="top" wrapText="1"/>
    </xf>
    <xf numFmtId="0" fontId="32" fillId="3" borderId="5" xfId="1" applyFont="1" applyFill="1" applyBorder="1" applyAlignment="1">
      <alignment horizontal="center" vertical="center" wrapText="1"/>
    </xf>
    <xf numFmtId="0" fontId="34" fillId="0" borderId="2" xfId="1" applyFont="1" applyBorder="1" applyAlignment="1">
      <alignment horizontal="center" vertical="center" wrapText="1"/>
    </xf>
    <xf numFmtId="0" fontId="31" fillId="3" borderId="5" xfId="1" applyFont="1" applyFill="1" applyBorder="1" applyAlignment="1">
      <alignment horizontal="center" vertical="center" wrapText="1"/>
    </xf>
    <xf numFmtId="0" fontId="30" fillId="4" borderId="1" xfId="1" applyFont="1" applyFill="1" applyBorder="1" applyAlignment="1">
      <alignment vertical="center" wrapText="1"/>
    </xf>
    <xf numFmtId="49" fontId="36" fillId="0" borderId="1" xfId="1" applyNumberFormat="1" applyFont="1" applyBorder="1" applyAlignment="1">
      <alignment horizontal="center" vertical="center" wrapText="1"/>
    </xf>
    <xf numFmtId="49" fontId="36" fillId="0" borderId="1" xfId="1" applyNumberFormat="1" applyFont="1" applyBorder="1" applyAlignment="1">
      <alignment horizontal="center" vertical="center"/>
    </xf>
    <xf numFmtId="49" fontId="36" fillId="0" borderId="2" xfId="1" applyNumberFormat="1" applyFont="1" applyBorder="1" applyAlignment="1">
      <alignment horizontal="center" vertical="top"/>
    </xf>
    <xf numFmtId="0" fontId="36" fillId="0" borderId="2" xfId="1" applyFont="1" applyBorder="1" applyAlignment="1">
      <alignment horizontal="center"/>
    </xf>
    <xf numFmtId="0" fontId="36" fillId="0" borderId="2" xfId="1" applyFont="1" applyFill="1" applyBorder="1" applyAlignment="1">
      <alignment horizontal="center" vertical="center"/>
    </xf>
    <xf numFmtId="49" fontId="37" fillId="2" borderId="6" xfId="1" applyNumberFormat="1" applyFont="1" applyFill="1" applyBorder="1" applyAlignment="1">
      <alignment vertical="top" wrapText="1"/>
    </xf>
    <xf numFmtId="0" fontId="38" fillId="2" borderId="9" xfId="1" applyFont="1" applyFill="1" applyBorder="1" applyAlignment="1">
      <alignment horizontal="center" vertical="center" wrapText="1"/>
    </xf>
    <xf numFmtId="0" fontId="38" fillId="2" borderId="2" xfId="1" applyFont="1" applyFill="1" applyBorder="1" applyAlignment="1">
      <alignment horizontal="center" vertical="center" wrapText="1"/>
    </xf>
    <xf numFmtId="2" fontId="38" fillId="2" borderId="9" xfId="1" applyNumberFormat="1" applyFont="1" applyFill="1" applyBorder="1" applyAlignment="1">
      <alignment vertical="center" wrapText="1"/>
    </xf>
    <xf numFmtId="10" fontId="38" fillId="2" borderId="9" xfId="1" applyNumberFormat="1" applyFont="1" applyFill="1" applyBorder="1" applyAlignment="1">
      <alignment vertical="center" wrapText="1"/>
    </xf>
    <xf numFmtId="0" fontId="38" fillId="2" borderId="9" xfId="1" applyFont="1" applyFill="1" applyBorder="1" applyAlignment="1">
      <alignment vertical="center" wrapText="1"/>
    </xf>
    <xf numFmtId="0" fontId="39" fillId="3" borderId="2" xfId="1" applyFont="1" applyFill="1" applyBorder="1" applyAlignment="1">
      <alignment horizontal="center" vertical="center" wrapText="1"/>
    </xf>
    <xf numFmtId="2" fontId="39" fillId="3" borderId="5" xfId="1" applyNumberFormat="1" applyFont="1" applyFill="1" applyBorder="1" applyAlignment="1">
      <alignment vertical="center" wrapText="1"/>
    </xf>
    <xf numFmtId="10" fontId="38" fillId="3" borderId="5" xfId="1" applyNumberFormat="1" applyFont="1" applyFill="1" applyBorder="1" applyAlignment="1">
      <alignment vertical="center" wrapText="1"/>
    </xf>
    <xf numFmtId="0" fontId="39" fillId="3" borderId="5" xfId="1" applyFont="1" applyFill="1" applyBorder="1" applyAlignment="1">
      <alignment vertical="center" wrapText="1"/>
    </xf>
    <xf numFmtId="0" fontId="38" fillId="0" borderId="2" xfId="1" applyFont="1" applyBorder="1" applyAlignment="1">
      <alignment horizontal="center" vertical="center" wrapText="1"/>
    </xf>
    <xf numFmtId="2" fontId="38" fillId="0" borderId="2" xfId="1" applyNumberFormat="1" applyFont="1" applyBorder="1" applyAlignment="1">
      <alignment vertical="center" wrapText="1"/>
    </xf>
    <xf numFmtId="10" fontId="38" fillId="0" borderId="2" xfId="1" applyNumberFormat="1" applyFont="1" applyBorder="1" applyAlignment="1">
      <alignment vertical="center" wrapText="1"/>
    </xf>
    <xf numFmtId="2" fontId="40" fillId="0" borderId="2" xfId="1" applyNumberFormat="1" applyFont="1" applyBorder="1" applyAlignment="1">
      <alignment vertical="center" wrapText="1"/>
    </xf>
    <xf numFmtId="10" fontId="39" fillId="0" borderId="2" xfId="1" applyNumberFormat="1" applyFont="1" applyBorder="1" applyAlignment="1">
      <alignment vertical="center" wrapText="1"/>
    </xf>
    <xf numFmtId="2" fontId="38" fillId="2" borderId="2" xfId="1" applyNumberFormat="1" applyFont="1" applyFill="1" applyBorder="1" applyAlignment="1">
      <alignment vertical="center" wrapText="1"/>
    </xf>
    <xf numFmtId="10" fontId="38" fillId="2" borderId="2" xfId="1" applyNumberFormat="1" applyFont="1" applyFill="1" applyBorder="1" applyAlignment="1">
      <alignment vertical="center" wrapText="1"/>
    </xf>
    <xf numFmtId="0" fontId="38" fillId="2" borderId="2" xfId="1" applyFont="1" applyFill="1" applyBorder="1" applyAlignment="1">
      <alignment vertical="center" wrapText="1"/>
    </xf>
    <xf numFmtId="0" fontId="38" fillId="3" borderId="2" xfId="1" applyFont="1" applyFill="1" applyBorder="1" applyAlignment="1">
      <alignment horizontal="center" vertical="center" wrapText="1"/>
    </xf>
    <xf numFmtId="2" fontId="38" fillId="3" borderId="5" xfId="1" applyNumberFormat="1" applyFont="1" applyFill="1" applyBorder="1" applyAlignment="1">
      <alignment vertical="center" wrapText="1"/>
    </xf>
    <xf numFmtId="2" fontId="39" fillId="3" borderId="2" xfId="1" applyNumberFormat="1" applyFont="1" applyFill="1" applyBorder="1" applyAlignment="1">
      <alignment vertical="center" wrapText="1"/>
    </xf>
    <xf numFmtId="10" fontId="38" fillId="3" borderId="2" xfId="1" applyNumberFormat="1" applyFont="1" applyFill="1" applyBorder="1" applyAlignment="1">
      <alignment vertical="center" wrapText="1"/>
    </xf>
    <xf numFmtId="0" fontId="39" fillId="3" borderId="2" xfId="1" applyFont="1" applyFill="1" applyBorder="1" applyAlignment="1">
      <alignment vertical="center" wrapText="1"/>
    </xf>
    <xf numFmtId="0" fontId="38" fillId="4" borderId="2" xfId="1" applyFont="1" applyFill="1" applyBorder="1" applyAlignment="1">
      <alignment horizontal="center" vertical="center" wrapText="1"/>
    </xf>
    <xf numFmtId="2" fontId="38" fillId="4" borderId="2" xfId="1" applyNumberFormat="1" applyFont="1" applyFill="1" applyBorder="1" applyAlignment="1">
      <alignment vertical="center" wrapText="1"/>
    </xf>
    <xf numFmtId="10" fontId="38" fillId="4" borderId="2" xfId="1" applyNumberFormat="1" applyFont="1" applyFill="1" applyBorder="1" applyAlignment="1">
      <alignment vertical="center" wrapText="1"/>
    </xf>
    <xf numFmtId="0" fontId="37" fillId="4" borderId="2" xfId="1" applyFont="1" applyFill="1" applyBorder="1" applyAlignment="1">
      <alignment horizontal="center" vertical="center" wrapText="1"/>
    </xf>
    <xf numFmtId="2" fontId="37" fillId="4" borderId="2" xfId="1" applyNumberFormat="1" applyFont="1" applyFill="1" applyBorder="1" applyAlignment="1">
      <alignment vertical="center" wrapText="1"/>
    </xf>
    <xf numFmtId="0" fontId="37" fillId="4" borderId="2" xfId="1" applyFont="1" applyFill="1" applyBorder="1" applyAlignment="1">
      <alignment vertical="center" wrapText="1"/>
    </xf>
    <xf numFmtId="0" fontId="37" fillId="4" borderId="2" xfId="1" applyFont="1" applyFill="1" applyBorder="1" applyAlignment="1">
      <alignment horizontal="center" vertical="top" wrapText="1"/>
    </xf>
    <xf numFmtId="0" fontId="37" fillId="4" borderId="2" xfId="1" applyFont="1" applyFill="1" applyBorder="1" applyAlignment="1">
      <alignment vertical="top" wrapText="1"/>
    </xf>
    <xf numFmtId="0" fontId="40" fillId="4" borderId="2" xfId="1" applyFont="1" applyFill="1" applyBorder="1" applyAlignment="1">
      <alignment horizontal="center" vertical="center" wrapText="1"/>
    </xf>
    <xf numFmtId="2" fontId="40" fillId="4" borderId="2" xfId="1" applyNumberFormat="1" applyFont="1" applyFill="1" applyBorder="1" applyAlignment="1">
      <alignment vertical="center" wrapText="1"/>
    </xf>
    <xf numFmtId="2" fontId="38" fillId="2" borderId="5" xfId="1" applyNumberFormat="1" applyFont="1" applyFill="1" applyBorder="1" applyAlignment="1">
      <alignment vertical="center" wrapText="1"/>
    </xf>
    <xf numFmtId="10" fontId="38" fillId="2" borderId="5" xfId="1" applyNumberFormat="1" applyFont="1" applyFill="1" applyBorder="1" applyAlignment="1">
      <alignment vertical="center" wrapText="1"/>
    </xf>
    <xf numFmtId="0" fontId="38" fillId="2" borderId="5" xfId="1" applyFont="1" applyFill="1" applyBorder="1" applyAlignment="1">
      <alignment vertical="center" wrapText="1"/>
    </xf>
    <xf numFmtId="0" fontId="39" fillId="4" borderId="2" xfId="1" applyFont="1" applyFill="1" applyBorder="1" applyAlignment="1">
      <alignment horizontal="center" vertical="center" wrapText="1"/>
    </xf>
    <xf numFmtId="2" fontId="39" fillId="4" borderId="2" xfId="1" applyNumberFormat="1" applyFont="1" applyFill="1" applyBorder="1" applyAlignment="1">
      <alignment vertical="center" wrapText="1"/>
    </xf>
    <xf numFmtId="0" fontId="39" fillId="4" borderId="1" xfId="1" applyFont="1" applyFill="1" applyBorder="1" applyAlignment="1">
      <alignment vertical="center" wrapText="1"/>
    </xf>
    <xf numFmtId="10" fontId="37" fillId="4" borderId="2" xfId="1" applyNumberFormat="1" applyFont="1" applyFill="1" applyBorder="1" applyAlignment="1">
      <alignment vertical="center" wrapText="1"/>
    </xf>
    <xf numFmtId="49" fontId="37" fillId="0" borderId="2" xfId="1" applyNumberFormat="1" applyFont="1" applyBorder="1" applyAlignment="1">
      <alignment horizontal="center" vertical="top" wrapText="1"/>
    </xf>
    <xf numFmtId="49" fontId="37" fillId="0" borderId="1" xfId="1" applyNumberFormat="1" applyFont="1" applyBorder="1" applyAlignment="1">
      <alignment vertical="top" wrapText="1"/>
    </xf>
    <xf numFmtId="49" fontId="37" fillId="0" borderId="2" xfId="1" applyNumberFormat="1" applyFont="1" applyBorder="1" applyAlignment="1">
      <alignment vertical="top" wrapText="1"/>
    </xf>
    <xf numFmtId="49" fontId="37" fillId="0" borderId="6" xfId="1" applyNumberFormat="1" applyFont="1" applyBorder="1" applyAlignment="1">
      <alignment vertical="top" wrapText="1"/>
    </xf>
    <xf numFmtId="49" fontId="37" fillId="0" borderId="5" xfId="1" applyNumberFormat="1" applyFont="1" applyBorder="1" applyAlignment="1">
      <alignment vertical="top" wrapText="1"/>
    </xf>
    <xf numFmtId="0" fontId="40" fillId="0" borderId="2" xfId="1" applyFont="1" applyBorder="1" applyAlignment="1">
      <alignment vertical="center" wrapText="1"/>
    </xf>
    <xf numFmtId="0" fontId="37" fillId="0" borderId="2" xfId="1" applyFont="1" applyBorder="1" applyAlignment="1">
      <alignment horizontal="center" vertical="top" wrapText="1"/>
    </xf>
    <xf numFmtId="0" fontId="40" fillId="0" borderId="5" xfId="1" applyFont="1" applyBorder="1" applyAlignment="1">
      <alignment vertical="center" wrapText="1"/>
    </xf>
    <xf numFmtId="10" fontId="39" fillId="4" borderId="2" xfId="1" applyNumberFormat="1" applyFont="1" applyFill="1" applyBorder="1" applyAlignment="1">
      <alignment vertical="center" wrapText="1"/>
    </xf>
    <xf numFmtId="2" fontId="40" fillId="4" borderId="1" xfId="1" applyNumberFormat="1" applyFont="1" applyFill="1" applyBorder="1" applyAlignment="1">
      <alignment vertical="center" wrapText="1"/>
    </xf>
    <xf numFmtId="10" fontId="39" fillId="4" borderId="1" xfId="1" applyNumberFormat="1" applyFont="1" applyFill="1" applyBorder="1" applyAlignment="1">
      <alignment vertical="center" wrapText="1"/>
    </xf>
    <xf numFmtId="0" fontId="39" fillId="2" borderId="5" xfId="1" applyFont="1" applyFill="1" applyBorder="1" applyAlignment="1">
      <alignment vertical="center" wrapText="1"/>
    </xf>
    <xf numFmtId="0" fontId="38" fillId="5" borderId="2" xfId="1" applyFont="1" applyFill="1" applyBorder="1" applyAlignment="1">
      <alignment horizontal="center" vertical="center" wrapText="1"/>
    </xf>
    <xf numFmtId="2" fontId="38" fillId="5" borderId="2" xfId="1" applyNumberFormat="1" applyFont="1" applyFill="1" applyBorder="1" applyAlignment="1">
      <alignment vertical="center" wrapText="1"/>
    </xf>
    <xf numFmtId="10" fontId="38" fillId="5" borderId="2" xfId="1" applyNumberFormat="1" applyFont="1" applyFill="1" applyBorder="1" applyAlignment="1">
      <alignment vertical="center" wrapText="1"/>
    </xf>
    <xf numFmtId="0" fontId="39" fillId="0" borderId="2" xfId="1" applyFont="1" applyBorder="1" applyAlignment="1">
      <alignment horizontal="center" vertical="center" wrapText="1"/>
    </xf>
    <xf numFmtId="0" fontId="37" fillId="0" borderId="0" xfId="1" applyFont="1"/>
    <xf numFmtId="2" fontId="39" fillId="6" borderId="2" xfId="1" applyNumberFormat="1" applyFont="1" applyFill="1" applyBorder="1" applyAlignment="1">
      <alignment vertical="center" wrapText="1"/>
    </xf>
    <xf numFmtId="10" fontId="38" fillId="6" borderId="2" xfId="1" applyNumberFormat="1" applyFont="1" applyFill="1" applyBorder="1" applyAlignment="1">
      <alignment vertical="center" wrapText="1"/>
    </xf>
    <xf numFmtId="0" fontId="37" fillId="0" borderId="6" xfId="1" applyFont="1" applyBorder="1"/>
    <xf numFmtId="49" fontId="37" fillId="0" borderId="0" xfId="1" applyNumberFormat="1" applyFont="1" applyAlignment="1">
      <alignment horizontal="center" vertical="center"/>
    </xf>
    <xf numFmtId="0" fontId="41" fillId="0" borderId="0" xfId="0" applyFont="1"/>
    <xf numFmtId="0" fontId="30" fillId="0" borderId="1" xfId="1" applyFont="1" applyBorder="1" applyAlignment="1">
      <alignment horizontal="left" vertical="top" wrapText="1"/>
    </xf>
    <xf numFmtId="0" fontId="30" fillId="4" borderId="6" xfId="1" applyFont="1" applyFill="1" applyBorder="1" applyAlignment="1">
      <alignment horizontal="center" vertical="center" wrapText="1"/>
    </xf>
    <xf numFmtId="49" fontId="32" fillId="3" borderId="6" xfId="1" applyNumberFormat="1" applyFont="1" applyFill="1" applyBorder="1" applyAlignment="1">
      <alignment horizontal="center" vertical="top"/>
    </xf>
    <xf numFmtId="0" fontId="30" fillId="0" borderId="6" xfId="1" applyFont="1" applyBorder="1" applyAlignment="1">
      <alignment vertical="top" wrapText="1"/>
    </xf>
    <xf numFmtId="49" fontId="21" fillId="0" borderId="0" xfId="1" applyNumberFormat="1" applyFont="1" applyAlignment="1">
      <alignment horizontal="center" vertical="center"/>
    </xf>
    <xf numFmtId="49" fontId="21" fillId="0" borderId="0" xfId="1" applyNumberFormat="1" applyFont="1" applyAlignment="1">
      <alignment horizontal="center" vertical="top"/>
    </xf>
    <xf numFmtId="0" fontId="21" fillId="0" borderId="0" xfId="1" applyFont="1" applyAlignment="1">
      <alignment horizontal="left" vertical="top"/>
    </xf>
    <xf numFmtId="0" fontId="21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32" fillId="3" borderId="5" xfId="1" applyFont="1" applyFill="1" applyBorder="1" applyAlignment="1">
      <alignment horizontal="center" vertical="center" wrapText="1"/>
    </xf>
    <xf numFmtId="10" fontId="30" fillId="4" borderId="2" xfId="1" applyNumberFormat="1" applyFont="1" applyFill="1" applyBorder="1" applyAlignment="1">
      <alignment vertical="center" wrapText="1"/>
    </xf>
    <xf numFmtId="0" fontId="32" fillId="0" borderId="1" xfId="1" applyFont="1" applyBorder="1" applyAlignment="1">
      <alignment horizontal="center" vertical="center" wrapText="1"/>
    </xf>
    <xf numFmtId="0" fontId="34" fillId="0" borderId="2" xfId="1" applyFont="1" applyBorder="1" applyAlignment="1">
      <alignment horizontal="left" vertical="center" wrapText="1"/>
    </xf>
    <xf numFmtId="0" fontId="30" fillId="4" borderId="6" xfId="1" applyFont="1" applyFill="1" applyBorder="1" applyAlignment="1">
      <alignment horizontal="left" vertical="top" wrapText="1"/>
    </xf>
    <xf numFmtId="49" fontId="37" fillId="0" borderId="1" xfId="1" applyNumberFormat="1" applyFont="1" applyBorder="1" applyAlignment="1">
      <alignment horizontal="center" vertical="top" wrapText="1"/>
    </xf>
    <xf numFmtId="49" fontId="37" fillId="0" borderId="6" xfId="1" applyNumberFormat="1" applyFont="1" applyBorder="1" applyAlignment="1">
      <alignment horizontal="center" vertical="top" wrapText="1"/>
    </xf>
    <xf numFmtId="0" fontId="36" fillId="0" borderId="1" xfId="1" applyFont="1" applyFill="1" applyBorder="1" applyAlignment="1">
      <alignment horizontal="center" vertical="center"/>
    </xf>
    <xf numFmtId="0" fontId="36" fillId="0" borderId="1" xfId="1" applyFont="1" applyBorder="1" applyAlignment="1">
      <alignment horizontal="center" vertical="center"/>
    </xf>
    <xf numFmtId="0" fontId="36" fillId="0" borderId="2" xfId="1" applyFont="1" applyBorder="1" applyAlignment="1">
      <alignment horizontal="center" vertical="center"/>
    </xf>
    <xf numFmtId="49" fontId="39" fillId="3" borderId="6" xfId="1" applyNumberFormat="1" applyFont="1" applyFill="1" applyBorder="1" applyAlignment="1">
      <alignment horizontal="center" vertical="top"/>
    </xf>
    <xf numFmtId="49" fontId="37" fillId="4" borderId="1" xfId="1" applyNumberFormat="1" applyFont="1" applyFill="1" applyBorder="1" applyAlignment="1">
      <alignment horizontal="center" vertical="top"/>
    </xf>
    <xf numFmtId="49" fontId="37" fillId="4" borderId="6" xfId="1" applyNumberFormat="1" applyFont="1" applyFill="1" applyBorder="1" applyAlignment="1">
      <alignment horizontal="center" vertical="top"/>
    </xf>
    <xf numFmtId="0" fontId="37" fillId="4" borderId="5" xfId="1" applyFont="1" applyFill="1" applyBorder="1" applyAlignment="1">
      <alignment horizontal="center" vertical="center" wrapText="1"/>
    </xf>
    <xf numFmtId="0" fontId="40" fillId="4" borderId="1" xfId="1" applyFont="1" applyFill="1" applyBorder="1" applyAlignment="1">
      <alignment horizontal="center" vertical="center" wrapText="1"/>
    </xf>
    <xf numFmtId="0" fontId="40" fillId="0" borderId="5" xfId="1" applyFont="1" applyBorder="1" applyAlignment="1">
      <alignment horizontal="center" vertical="center" wrapText="1"/>
    </xf>
    <xf numFmtId="49" fontId="37" fillId="0" borderId="5" xfId="1" applyNumberFormat="1" applyFont="1" applyBorder="1" applyAlignment="1">
      <alignment horizontal="center" vertical="top" wrapText="1"/>
    </xf>
    <xf numFmtId="49" fontId="38" fillId="0" borderId="1" xfId="1" applyNumberFormat="1" applyFont="1" applyBorder="1" applyAlignment="1">
      <alignment horizontal="center" vertical="top" wrapText="1"/>
    </xf>
    <xf numFmtId="0" fontId="38" fillId="0" borderId="1" xfId="1" applyFont="1" applyBorder="1" applyAlignment="1">
      <alignment horizontal="center" vertical="top" wrapText="1"/>
    </xf>
    <xf numFmtId="0" fontId="39" fillId="3" borderId="5" xfId="1" applyFont="1" applyFill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top" wrapText="1"/>
    </xf>
    <xf numFmtId="0" fontId="37" fillId="0" borderId="6" xfId="1" applyFont="1" applyBorder="1" applyAlignment="1">
      <alignment horizontal="center" vertical="top" wrapText="1"/>
    </xf>
    <xf numFmtId="0" fontId="37" fillId="0" borderId="5" xfId="1" applyFont="1" applyBorder="1" applyAlignment="1">
      <alignment horizontal="center" vertical="top" wrapText="1"/>
    </xf>
    <xf numFmtId="0" fontId="40" fillId="0" borderId="2" xfId="1" applyFont="1" applyBorder="1" applyAlignment="1">
      <alignment horizontal="center" vertical="center" wrapText="1"/>
    </xf>
    <xf numFmtId="49" fontId="37" fillId="2" borderId="6" xfId="1" applyNumberFormat="1" applyFont="1" applyFill="1" applyBorder="1" applyAlignment="1">
      <alignment horizontal="center" vertical="top" wrapText="1"/>
    </xf>
    <xf numFmtId="0" fontId="40" fillId="0" borderId="6" xfId="1" applyFont="1" applyBorder="1" applyAlignment="1">
      <alignment horizontal="center" vertical="center" wrapText="1"/>
    </xf>
    <xf numFmtId="0" fontId="38" fillId="3" borderId="5" xfId="1" applyFont="1" applyFill="1" applyBorder="1" applyAlignment="1">
      <alignment horizontal="center" vertical="center" wrapText="1"/>
    </xf>
    <xf numFmtId="0" fontId="37" fillId="4" borderId="1" xfId="1" applyFont="1" applyFill="1" applyBorder="1" applyAlignment="1">
      <alignment vertical="center" wrapText="1"/>
    </xf>
    <xf numFmtId="0" fontId="40" fillId="0" borderId="10" xfId="1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/>
    </xf>
    <xf numFmtId="49" fontId="36" fillId="0" borderId="6" xfId="1" applyNumberFormat="1" applyFont="1" applyBorder="1" applyAlignment="1">
      <alignment horizontal="center" vertical="top"/>
    </xf>
    <xf numFmtId="49" fontId="36" fillId="0" borderId="14" xfId="1" applyNumberFormat="1" applyFont="1" applyBorder="1" applyAlignment="1">
      <alignment horizontal="center" vertical="top"/>
    </xf>
    <xf numFmtId="0" fontId="36" fillId="0" borderId="15" xfId="1" applyFont="1" applyBorder="1" applyAlignment="1">
      <alignment horizontal="center"/>
    </xf>
    <xf numFmtId="0" fontId="0" fillId="0" borderId="23" xfId="0" applyBorder="1" applyAlignment="1">
      <alignment vertical="center" wrapText="1"/>
    </xf>
    <xf numFmtId="0" fontId="33" fillId="0" borderId="28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25" fillId="0" borderId="30" xfId="1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38" fillId="0" borderId="31" xfId="1" applyFont="1" applyBorder="1" applyAlignment="1">
      <alignment horizontal="center"/>
    </xf>
    <xf numFmtId="49" fontId="25" fillId="0" borderId="0" xfId="1" applyNumberFormat="1" applyFont="1" applyAlignment="1">
      <alignment horizontal="left" vertical="center" wrapText="1"/>
    </xf>
    <xf numFmtId="0" fontId="26" fillId="0" borderId="0" xfId="1" applyFont="1" applyAlignment="1">
      <alignment horizontal="center" vertical="center"/>
    </xf>
    <xf numFmtId="0" fontId="33" fillId="0" borderId="26" xfId="1" applyFont="1" applyBorder="1" applyAlignment="1">
      <alignment horizontal="center" vertical="center"/>
    </xf>
    <xf numFmtId="0" fontId="38" fillId="4" borderId="26" xfId="1" applyFont="1" applyFill="1" applyBorder="1" applyAlignment="1">
      <alignment horizontal="center"/>
    </xf>
    <xf numFmtId="0" fontId="38" fillId="2" borderId="10" xfId="1" applyFont="1" applyFill="1" applyBorder="1" applyAlignment="1">
      <alignment vertical="center" wrapText="1"/>
    </xf>
    <xf numFmtId="0" fontId="26" fillId="0" borderId="27" xfId="1" applyFont="1" applyBorder="1" applyAlignment="1">
      <alignment horizontal="center" vertical="center"/>
    </xf>
    <xf numFmtId="0" fontId="26" fillId="0" borderId="32" xfId="1" applyFont="1" applyBorder="1" applyAlignment="1">
      <alignment horizontal="center" vertical="center"/>
    </xf>
    <xf numFmtId="0" fontId="26" fillId="0" borderId="33" xfId="1" applyFont="1" applyBorder="1" applyAlignment="1">
      <alignment horizontal="center" vertical="center"/>
    </xf>
    <xf numFmtId="49" fontId="20" fillId="0" borderId="29" xfId="1" applyNumberFormat="1" applyFont="1" applyBorder="1" applyAlignment="1">
      <alignment horizontal="center" vertical="center"/>
    </xf>
    <xf numFmtId="0" fontId="26" fillId="0" borderId="30" xfId="1" applyFont="1" applyBorder="1" applyAlignment="1">
      <alignment horizontal="center" vertical="center"/>
    </xf>
    <xf numFmtId="0" fontId="25" fillId="0" borderId="30" xfId="1" applyFont="1" applyBorder="1" applyAlignment="1">
      <alignment horizontal="center" vertical="center"/>
    </xf>
    <xf numFmtId="165" fontId="25" fillId="0" borderId="31" xfId="1" applyNumberFormat="1" applyFont="1" applyBorder="1" applyAlignment="1">
      <alignment horizontal="center" vertical="center"/>
    </xf>
    <xf numFmtId="49" fontId="25" fillId="0" borderId="23" xfId="1" applyNumberFormat="1" applyFont="1" applyBorder="1" applyAlignment="1">
      <alignment horizontal="center" vertical="center"/>
    </xf>
    <xf numFmtId="49" fontId="25" fillId="0" borderId="24" xfId="1" applyNumberFormat="1" applyFont="1" applyBorder="1" applyAlignment="1">
      <alignment horizontal="center" vertical="center"/>
    </xf>
    <xf numFmtId="49" fontId="25" fillId="0" borderId="24" xfId="1" applyNumberFormat="1" applyFont="1" applyBorder="1" applyAlignment="1">
      <alignment horizontal="center" vertical="top"/>
    </xf>
    <xf numFmtId="0" fontId="25" fillId="0" borderId="24" xfId="1" applyFont="1" applyBorder="1" applyAlignment="1">
      <alignment horizontal="left" vertical="top"/>
    </xf>
    <xf numFmtId="0" fontId="25" fillId="0" borderId="24" xfId="1" applyFont="1" applyBorder="1" applyAlignment="1">
      <alignment vertical="center"/>
    </xf>
    <xf numFmtId="0" fontId="25" fillId="0" borderId="25" xfId="1" applyFont="1" applyBorder="1" applyAlignment="1">
      <alignment horizontal="center" vertical="center"/>
    </xf>
    <xf numFmtId="164" fontId="25" fillId="0" borderId="31" xfId="1" applyNumberFormat="1" applyFont="1" applyBorder="1" applyAlignment="1">
      <alignment horizontal="center" vertical="center"/>
    </xf>
    <xf numFmtId="49" fontId="25" fillId="0" borderId="29" xfId="1" applyNumberFormat="1" applyFont="1" applyBorder="1" applyAlignment="1">
      <alignment horizontal="center" vertical="center"/>
    </xf>
    <xf numFmtId="0" fontId="43" fillId="0" borderId="23" xfId="1" applyFont="1" applyBorder="1" applyAlignment="1">
      <alignment horizontal="center" vertical="center"/>
    </xf>
    <xf numFmtId="0" fontId="43" fillId="0" borderId="24" xfId="1" applyFont="1" applyBorder="1" applyAlignment="1">
      <alignment horizontal="center" vertical="center"/>
    </xf>
    <xf numFmtId="0" fontId="43" fillId="0" borderId="25" xfId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0" fontId="19" fillId="0" borderId="30" xfId="1" applyFont="1" applyBorder="1" applyAlignment="1">
      <alignment horizontal="center" vertical="center"/>
    </xf>
    <xf numFmtId="165" fontId="26" fillId="0" borderId="31" xfId="1" applyNumberFormat="1" applyFont="1" applyBorder="1" applyAlignment="1">
      <alignment horizontal="center" vertical="center"/>
    </xf>
    <xf numFmtId="0" fontId="0" fillId="0" borderId="26" xfId="0" applyBorder="1"/>
    <xf numFmtId="0" fontId="26" fillId="0" borderId="26" xfId="0" applyFont="1" applyBorder="1" applyAlignment="1">
      <alignment horizontal="center"/>
    </xf>
    <xf numFmtId="165" fontId="25" fillId="0" borderId="38" xfId="1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5" fillId="0" borderId="26" xfId="1" applyFont="1" applyBorder="1" applyAlignment="1">
      <alignment vertical="center"/>
    </xf>
    <xf numFmtId="0" fontId="26" fillId="0" borderId="26" xfId="1" applyFont="1" applyBorder="1" applyAlignment="1">
      <alignment horizontal="center" vertical="center"/>
    </xf>
    <xf numFmtId="0" fontId="25" fillId="0" borderId="42" xfId="1" applyFont="1" applyBorder="1" applyAlignment="1">
      <alignment horizontal="center" vertical="center"/>
    </xf>
    <xf numFmtId="0" fontId="26" fillId="0" borderId="42" xfId="1" applyFont="1" applyBorder="1" applyAlignment="1">
      <alignment horizontal="center" vertical="center"/>
    </xf>
    <xf numFmtId="165" fontId="25" fillId="0" borderId="43" xfId="1" applyNumberFormat="1" applyFont="1" applyBorder="1" applyAlignment="1">
      <alignment horizontal="center" vertical="center"/>
    </xf>
    <xf numFmtId="49" fontId="19" fillId="0" borderId="41" xfId="1" applyNumberFormat="1" applyFont="1" applyBorder="1" applyAlignment="1">
      <alignment horizontal="center" vertical="center"/>
    </xf>
    <xf numFmtId="0" fontId="19" fillId="0" borderId="0" xfId="1" applyFont="1"/>
    <xf numFmtId="49" fontId="18" fillId="0" borderId="29" xfId="1" applyNumberFormat="1" applyFont="1" applyBorder="1" applyAlignment="1">
      <alignment horizontal="center" vertical="center"/>
    </xf>
    <xf numFmtId="0" fontId="38" fillId="0" borderId="30" xfId="1" applyFont="1" applyBorder="1" applyAlignment="1">
      <alignment horizontal="center" vertical="center"/>
    </xf>
    <xf numFmtId="165" fontId="38" fillId="0" borderId="31" xfId="1" applyNumberFormat="1" applyFont="1" applyBorder="1" applyAlignment="1">
      <alignment horizontal="center" vertical="center"/>
    </xf>
    <xf numFmtId="0" fontId="38" fillId="0" borderId="26" xfId="1" applyFont="1" applyBorder="1" applyAlignment="1">
      <alignment vertical="center"/>
    </xf>
    <xf numFmtId="49" fontId="18" fillId="0" borderId="41" xfId="1" applyNumberFormat="1" applyFont="1" applyBorder="1" applyAlignment="1">
      <alignment horizontal="center" vertical="center"/>
    </xf>
    <xf numFmtId="0" fontId="38" fillId="0" borderId="26" xfId="1" applyFont="1" applyBorder="1" applyAlignment="1">
      <alignment horizontal="center" vertical="center"/>
    </xf>
    <xf numFmtId="0" fontId="26" fillId="10" borderId="42" xfId="1" applyFont="1" applyFill="1" applyBorder="1" applyAlignment="1">
      <alignment horizontal="center" vertical="center"/>
    </xf>
    <xf numFmtId="49" fontId="25" fillId="0" borderId="33" xfId="1" applyNumberFormat="1" applyFont="1" applyBorder="1" applyAlignment="1">
      <alignment horizontal="center" vertical="center"/>
    </xf>
    <xf numFmtId="0" fontId="25" fillId="0" borderId="32" xfId="1" applyFont="1" applyBorder="1" applyAlignment="1">
      <alignment vertical="center"/>
    </xf>
    <xf numFmtId="49" fontId="25" fillId="0" borderId="44" xfId="1" applyNumberFormat="1" applyFont="1" applyBorder="1" applyAlignment="1">
      <alignment horizontal="center" vertical="center"/>
    </xf>
    <xf numFmtId="0" fontId="25" fillId="0" borderId="46" xfId="1" applyFont="1" applyBorder="1" applyAlignment="1">
      <alignment vertical="center"/>
    </xf>
    <xf numFmtId="0" fontId="26" fillId="4" borderId="42" xfId="1" applyFont="1" applyFill="1" applyBorder="1" applyAlignment="1">
      <alignment horizontal="center" vertical="center"/>
    </xf>
    <xf numFmtId="165" fontId="25" fillId="10" borderId="31" xfId="1" applyNumberFormat="1" applyFont="1" applyFill="1" applyBorder="1" applyAlignment="1">
      <alignment horizontal="center" vertical="center"/>
    </xf>
    <xf numFmtId="0" fontId="25" fillId="10" borderId="42" xfId="1" applyFont="1" applyFill="1" applyBorder="1" applyAlignment="1">
      <alignment horizontal="center" vertical="center"/>
    </xf>
    <xf numFmtId="165" fontId="25" fillId="10" borderId="43" xfId="1" applyNumberFormat="1" applyFont="1" applyFill="1" applyBorder="1" applyAlignment="1">
      <alignment horizontal="center" vertical="center"/>
    </xf>
    <xf numFmtId="0" fontId="25" fillId="0" borderId="16" xfId="1" applyFont="1" applyBorder="1" applyAlignment="1">
      <alignment horizontal="center" vertical="center"/>
    </xf>
    <xf numFmtId="0" fontId="26" fillId="10" borderId="16" xfId="1" applyFont="1" applyFill="1" applyBorder="1" applyAlignment="1">
      <alignment horizontal="center" vertical="center"/>
    </xf>
    <xf numFmtId="0" fontId="25" fillId="10" borderId="16" xfId="1" applyFont="1" applyFill="1" applyBorder="1" applyAlignment="1">
      <alignment horizontal="center" vertical="center"/>
    </xf>
    <xf numFmtId="165" fontId="25" fillId="10" borderId="37" xfId="1" applyNumberFormat="1" applyFont="1" applyFill="1" applyBorder="1" applyAlignment="1">
      <alignment horizontal="center" vertical="center"/>
    </xf>
    <xf numFmtId="0" fontId="18" fillId="0" borderId="49" xfId="1" applyFont="1" applyBorder="1" applyAlignment="1">
      <alignment horizontal="center" vertical="center"/>
    </xf>
    <xf numFmtId="0" fontId="18" fillId="0" borderId="50" xfId="1" applyFont="1" applyBorder="1" applyAlignment="1">
      <alignment horizontal="center" vertical="center"/>
    </xf>
    <xf numFmtId="0" fontId="18" fillId="0" borderId="51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38" fillId="0" borderId="49" xfId="1" applyFont="1" applyBorder="1" applyAlignment="1">
      <alignment horizontal="center" vertical="center"/>
    </xf>
    <xf numFmtId="0" fontId="26" fillId="0" borderId="50" xfId="1" applyFont="1" applyBorder="1" applyAlignment="1">
      <alignment horizontal="center" vertical="center"/>
    </xf>
    <xf numFmtId="0" fontId="38" fillId="0" borderId="51" xfId="1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26" fillId="0" borderId="3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49" fontId="17" fillId="0" borderId="29" xfId="1" applyNumberFormat="1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49" fontId="19" fillId="12" borderId="29" xfId="1" applyNumberFormat="1" applyFont="1" applyFill="1" applyBorder="1" applyAlignment="1">
      <alignment horizontal="center" vertical="center"/>
    </xf>
    <xf numFmtId="0" fontId="45" fillId="12" borderId="30" xfId="1" applyFont="1" applyFill="1" applyBorder="1" applyAlignment="1">
      <alignment horizontal="center" vertical="center"/>
    </xf>
    <xf numFmtId="165" fontId="45" fillId="12" borderId="31" xfId="1" applyNumberFormat="1" applyFont="1" applyFill="1" applyBorder="1" applyAlignment="1">
      <alignment horizontal="center" vertical="center"/>
    </xf>
    <xf numFmtId="0" fontId="42" fillId="12" borderId="34" xfId="0" applyFont="1" applyFill="1" applyBorder="1" applyAlignment="1">
      <alignment horizontal="center" vertical="center"/>
    </xf>
    <xf numFmtId="0" fontId="25" fillId="4" borderId="30" xfId="1" applyFont="1" applyFill="1" applyBorder="1" applyAlignment="1">
      <alignment horizontal="center" vertical="center"/>
    </xf>
    <xf numFmtId="166" fontId="25" fillId="0" borderId="31" xfId="1" applyNumberFormat="1" applyFont="1" applyBorder="1" applyAlignment="1">
      <alignment horizontal="center" vertical="center"/>
    </xf>
    <xf numFmtId="165" fontId="25" fillId="4" borderId="31" xfId="1" applyNumberFormat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44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10" borderId="2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49" fontId="31" fillId="0" borderId="0" xfId="1" applyNumberFormat="1" applyFont="1" applyBorder="1" applyAlignment="1">
      <alignment horizontal="center" vertical="top"/>
    </xf>
    <xf numFmtId="0" fontId="31" fillId="0" borderId="0" xfId="1" applyFont="1" applyBorder="1" applyAlignment="1">
      <alignment horizontal="center" vertical="center"/>
    </xf>
    <xf numFmtId="2" fontId="31" fillId="0" borderId="0" xfId="1" applyNumberFormat="1" applyFont="1" applyBorder="1" applyAlignment="1">
      <alignment vertical="center"/>
    </xf>
    <xf numFmtId="10" fontId="31" fillId="0" borderId="0" xfId="1" applyNumberFormat="1" applyFont="1" applyBorder="1" applyAlignment="1">
      <alignment vertical="center"/>
    </xf>
    <xf numFmtId="0" fontId="31" fillId="0" borderId="0" xfId="1" applyFont="1" applyBorder="1" applyAlignment="1">
      <alignment vertical="center"/>
    </xf>
    <xf numFmtId="0" fontId="26" fillId="4" borderId="30" xfId="1" applyFont="1" applyFill="1" applyBorder="1" applyAlignment="1">
      <alignment horizontal="center" vertical="center"/>
    </xf>
    <xf numFmtId="0" fontId="19" fillId="4" borderId="30" xfId="1" applyFont="1" applyFill="1" applyBorder="1" applyAlignment="1">
      <alignment horizontal="center" vertical="center"/>
    </xf>
    <xf numFmtId="167" fontId="45" fillId="12" borderId="30" xfId="1" applyNumberFormat="1" applyFont="1" applyFill="1" applyBorder="1" applyAlignment="1">
      <alignment horizontal="center" vertical="center"/>
    </xf>
    <xf numFmtId="49" fontId="26" fillId="0" borderId="24" xfId="1" applyNumberFormat="1" applyFont="1" applyBorder="1" applyAlignment="1">
      <alignment horizontal="center" vertical="center" wrapText="1"/>
    </xf>
    <xf numFmtId="165" fontId="25" fillId="0" borderId="24" xfId="1" applyNumberFormat="1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49" fontId="32" fillId="3" borderId="6" xfId="1" applyNumberFormat="1" applyFont="1" applyFill="1" applyBorder="1" applyAlignment="1">
      <alignment horizontal="center" vertical="top"/>
    </xf>
    <xf numFmtId="0" fontId="29" fillId="0" borderId="5" xfId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49" fontId="26" fillId="0" borderId="38" xfId="1" applyNumberFormat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/>
    </xf>
    <xf numFmtId="49" fontId="26" fillId="0" borderId="39" xfId="1" applyNumberFormat="1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1" fillId="0" borderId="0" xfId="1" applyFont="1"/>
    <xf numFmtId="49" fontId="29" fillId="0" borderId="1" xfId="1" applyNumberFormat="1" applyFont="1" applyBorder="1" applyAlignment="1">
      <alignment horizontal="center" vertical="top"/>
    </xf>
    <xf numFmtId="0" fontId="29" fillId="0" borderId="1" xfId="1" applyFont="1" applyBorder="1" applyAlignment="1">
      <alignment horizontal="center"/>
    </xf>
    <xf numFmtId="2" fontId="48" fillId="5" borderId="2" xfId="1" applyNumberFormat="1" applyFont="1" applyFill="1" applyBorder="1" applyAlignment="1">
      <alignment vertical="center" wrapText="1"/>
    </xf>
    <xf numFmtId="10" fontId="49" fillId="5" borderId="2" xfId="1" applyNumberFormat="1" applyFont="1" applyFill="1" applyBorder="1" applyAlignment="1">
      <alignment vertical="center" wrapText="1"/>
    </xf>
    <xf numFmtId="0" fontId="34" fillId="5" borderId="2" xfId="1" applyFont="1" applyFill="1" applyBorder="1" applyAlignment="1">
      <alignment vertical="center" wrapText="1"/>
    </xf>
    <xf numFmtId="2" fontId="32" fillId="5" borderId="2" xfId="1" applyNumberFormat="1" applyFont="1" applyFill="1" applyBorder="1" applyAlignment="1">
      <alignment vertical="center" wrapText="1"/>
    </xf>
    <xf numFmtId="10" fontId="31" fillId="5" borderId="2" xfId="1" applyNumberFormat="1" applyFont="1" applyFill="1" applyBorder="1" applyAlignment="1">
      <alignment vertical="center" wrapText="1"/>
    </xf>
    <xf numFmtId="165" fontId="26" fillId="0" borderId="38" xfId="1" applyNumberFormat="1" applyFont="1" applyBorder="1" applyAlignment="1">
      <alignment horizontal="center" vertical="center"/>
    </xf>
    <xf numFmtId="0" fontId="21" fillId="0" borderId="26" xfId="1" applyFont="1" applyBorder="1" applyAlignment="1">
      <alignment vertical="center"/>
    </xf>
    <xf numFmtId="49" fontId="10" fillId="0" borderId="29" xfId="1" applyNumberFormat="1" applyFont="1" applyBorder="1" applyAlignment="1">
      <alignment horizontal="center" vertical="center"/>
    </xf>
    <xf numFmtId="49" fontId="19" fillId="5" borderId="29" xfId="1" applyNumberFormat="1" applyFont="1" applyFill="1" applyBorder="1" applyAlignment="1">
      <alignment horizontal="center" vertical="center"/>
    </xf>
    <xf numFmtId="0" fontId="26" fillId="5" borderId="30" xfId="1" applyFont="1" applyFill="1" applyBorder="1" applyAlignment="1">
      <alignment horizontal="center" vertical="center"/>
    </xf>
    <xf numFmtId="49" fontId="19" fillId="4" borderId="29" xfId="1" applyNumberFormat="1" applyFont="1" applyFill="1" applyBorder="1" applyAlignment="1">
      <alignment horizontal="center" vertical="center"/>
    </xf>
    <xf numFmtId="49" fontId="19" fillId="0" borderId="0" xfId="1" applyNumberFormat="1" applyFont="1" applyBorder="1" applyAlignment="1">
      <alignment horizontal="center" vertical="center"/>
    </xf>
    <xf numFmtId="49" fontId="26" fillId="0" borderId="0" xfId="1" applyNumberFormat="1" applyFont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/>
    </xf>
    <xf numFmtId="165" fontId="26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6" fillId="0" borderId="38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/>
    <xf numFmtId="165" fontId="25" fillId="0" borderId="23" xfId="1" applyNumberFormat="1" applyFont="1" applyBorder="1" applyAlignment="1">
      <alignment horizontal="center" vertical="center"/>
    </xf>
    <xf numFmtId="0" fontId="0" fillId="0" borderId="2" xfId="0" applyBorder="1"/>
    <xf numFmtId="0" fontId="43" fillId="0" borderId="2" xfId="1" applyFont="1" applyFill="1" applyBorder="1" applyAlignment="1">
      <alignment horizontal="center" vertical="center"/>
    </xf>
    <xf numFmtId="0" fontId="36" fillId="0" borderId="1" xfId="1" applyFont="1" applyFill="1" applyBorder="1" applyAlignment="1">
      <alignment horizontal="center" vertical="center"/>
    </xf>
    <xf numFmtId="0" fontId="36" fillId="0" borderId="1" xfId="1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49" fontId="30" fillId="0" borderId="6" xfId="1" applyNumberFormat="1" applyFont="1" applyBorder="1" applyAlignment="1">
      <alignment horizontal="center" vertical="top" wrapText="1"/>
    </xf>
    <xf numFmtId="49" fontId="32" fillId="3" borderId="6" xfId="1" applyNumberFormat="1" applyFont="1" applyFill="1" applyBorder="1" applyAlignment="1">
      <alignment horizontal="center" vertical="top"/>
    </xf>
    <xf numFmtId="0" fontId="26" fillId="0" borderId="34" xfId="0" applyFont="1" applyBorder="1" applyAlignment="1">
      <alignment horizontal="center" vertical="center"/>
    </xf>
    <xf numFmtId="0" fontId="32" fillId="3" borderId="5" xfId="1" applyFont="1" applyFill="1" applyBorder="1" applyAlignment="1">
      <alignment horizontal="center" vertical="center" wrapText="1"/>
    </xf>
    <xf numFmtId="49" fontId="25" fillId="0" borderId="23" xfId="1" applyNumberFormat="1" applyFont="1" applyBorder="1" applyAlignment="1">
      <alignment horizontal="center" vertical="center"/>
    </xf>
    <xf numFmtId="49" fontId="25" fillId="0" borderId="24" xfId="1" applyNumberFormat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166" fontId="25" fillId="4" borderId="31" xfId="1" applyNumberFormat="1" applyFont="1" applyFill="1" applyBorder="1" applyAlignment="1">
      <alignment horizontal="center" vertical="center"/>
    </xf>
    <xf numFmtId="165" fontId="25" fillId="4" borderId="43" xfId="1" applyNumberFormat="1" applyFont="1" applyFill="1" applyBorder="1" applyAlignment="1">
      <alignment horizontal="center" vertical="center"/>
    </xf>
    <xf numFmtId="0" fontId="25" fillId="4" borderId="42" xfId="1" applyFont="1" applyFill="1" applyBorder="1" applyAlignment="1">
      <alignment horizontal="center" vertical="center"/>
    </xf>
    <xf numFmtId="49" fontId="37" fillId="2" borderId="12" xfId="1" applyNumberFormat="1" applyFont="1" applyFill="1" applyBorder="1" applyAlignment="1">
      <alignment horizontal="center" vertical="top" wrapText="1"/>
    </xf>
    <xf numFmtId="49" fontId="6" fillId="0" borderId="29" xfId="1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4" fillId="0" borderId="29" xfId="1" applyNumberFormat="1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49" fontId="3" fillId="0" borderId="29" xfId="1" applyNumberFormat="1" applyFont="1" applyBorder="1" applyAlignment="1">
      <alignment horizontal="center" vertical="center"/>
    </xf>
    <xf numFmtId="165" fontId="26" fillId="0" borderId="26" xfId="1" applyNumberFormat="1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49" fontId="5" fillId="0" borderId="23" xfId="1" applyNumberFormat="1" applyFont="1" applyBorder="1" applyAlignment="1">
      <alignment horizontal="center" vertical="center" wrapText="1"/>
    </xf>
    <xf numFmtId="49" fontId="5" fillId="0" borderId="24" xfId="1" applyNumberFormat="1" applyFont="1" applyBorder="1" applyAlignment="1">
      <alignment horizontal="center" vertical="center" wrapText="1"/>
    </xf>
    <xf numFmtId="0" fontId="30" fillId="4" borderId="6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3" fontId="25" fillId="4" borderId="38" xfId="1" applyNumberFormat="1" applyFont="1" applyFill="1" applyBorder="1" applyAlignment="1">
      <alignment horizontal="center" vertical="center"/>
    </xf>
    <xf numFmtId="165" fontId="25" fillId="4" borderId="23" xfId="1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9" fontId="10" fillId="0" borderId="48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 wrapText="1"/>
    </xf>
    <xf numFmtId="165" fontId="25" fillId="0" borderId="0" xfId="1" applyNumberFormat="1" applyFont="1" applyBorder="1" applyAlignment="1">
      <alignment horizontal="center" vertical="center"/>
    </xf>
    <xf numFmtId="0" fontId="0" fillId="0" borderId="0" xfId="0" applyBorder="1"/>
    <xf numFmtId="4" fontId="25" fillId="4" borderId="38" xfId="1" applyNumberFormat="1" applyFont="1" applyFill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25" fillId="0" borderId="24" xfId="1" applyFont="1" applyBorder="1" applyAlignment="1">
      <alignment horizontal="center" vertical="center"/>
    </xf>
    <xf numFmtId="165" fontId="25" fillId="4" borderId="25" xfId="1" applyNumberFormat="1" applyFont="1" applyFill="1" applyBorder="1" applyAlignment="1">
      <alignment horizontal="center" vertical="center"/>
    </xf>
    <xf numFmtId="49" fontId="37" fillId="0" borderId="1" xfId="1" applyNumberFormat="1" applyFont="1" applyBorder="1" applyAlignment="1">
      <alignment horizontal="center" vertical="top" wrapText="1"/>
    </xf>
    <xf numFmtId="49" fontId="37" fillId="0" borderId="6" xfId="1" applyNumberFormat="1" applyFont="1" applyBorder="1" applyAlignment="1">
      <alignment horizontal="center" vertical="top" wrapText="1"/>
    </xf>
    <xf numFmtId="49" fontId="37" fillId="0" borderId="5" xfId="1" applyNumberFormat="1" applyFont="1" applyBorder="1" applyAlignment="1">
      <alignment horizontal="center" vertical="top" wrapText="1"/>
    </xf>
    <xf numFmtId="49" fontId="38" fillId="0" borderId="1" xfId="1" applyNumberFormat="1" applyFont="1" applyBorder="1" applyAlignment="1">
      <alignment horizontal="center" vertical="top" wrapText="1"/>
    </xf>
    <xf numFmtId="49" fontId="38" fillId="0" borderId="6" xfId="1" applyNumberFormat="1" applyFont="1" applyBorder="1" applyAlignment="1">
      <alignment horizontal="center" vertical="top" wrapText="1"/>
    </xf>
    <xf numFmtId="49" fontId="38" fillId="0" borderId="5" xfId="1" applyNumberFormat="1" applyFont="1" applyBorder="1" applyAlignment="1">
      <alignment horizontal="center" vertical="top" wrapText="1"/>
    </xf>
    <xf numFmtId="0" fontId="38" fillId="0" borderId="1" xfId="1" applyFont="1" applyBorder="1" applyAlignment="1">
      <alignment horizontal="center" vertical="top" wrapText="1"/>
    </xf>
    <xf numFmtId="0" fontId="38" fillId="0" borderId="6" xfId="1" applyFont="1" applyBorder="1" applyAlignment="1">
      <alignment horizontal="center" vertical="top" wrapText="1"/>
    </xf>
    <xf numFmtId="0" fontId="38" fillId="0" borderId="5" xfId="1" applyFont="1" applyBorder="1" applyAlignment="1">
      <alignment horizontal="center" vertical="top" wrapText="1"/>
    </xf>
    <xf numFmtId="0" fontId="37" fillId="4" borderId="1" xfId="1" applyFont="1" applyFill="1" applyBorder="1" applyAlignment="1">
      <alignment horizontal="center" vertical="center" wrapText="1"/>
    </xf>
    <xf numFmtId="0" fontId="37" fillId="4" borderId="6" xfId="1" applyFont="1" applyFill="1" applyBorder="1" applyAlignment="1">
      <alignment horizontal="center" vertical="center" wrapText="1"/>
    </xf>
    <xf numFmtId="0" fontId="37" fillId="4" borderId="5" xfId="1" applyFont="1" applyFill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top" wrapText="1"/>
    </xf>
    <xf numFmtId="0" fontId="37" fillId="0" borderId="6" xfId="1" applyFont="1" applyBorder="1" applyAlignment="1">
      <alignment horizontal="center" vertical="top" wrapText="1"/>
    </xf>
    <xf numFmtId="0" fontId="37" fillId="0" borderId="5" xfId="1" applyFont="1" applyBorder="1" applyAlignment="1">
      <alignment horizontal="center" vertical="top" wrapText="1"/>
    </xf>
    <xf numFmtId="0" fontId="40" fillId="0" borderId="2" xfId="1" applyFont="1" applyBorder="1" applyAlignment="1">
      <alignment horizontal="center" vertical="center" wrapText="1"/>
    </xf>
    <xf numFmtId="0" fontId="38" fillId="2" borderId="7" xfId="1" applyFont="1" applyFill="1" applyBorder="1" applyAlignment="1">
      <alignment horizontal="center" vertical="top" wrapText="1"/>
    </xf>
    <xf numFmtId="0" fontId="38" fillId="2" borderId="8" xfId="1" applyFont="1" applyFill="1" applyBorder="1" applyAlignment="1">
      <alignment horizontal="center" vertical="top" wrapText="1"/>
    </xf>
    <xf numFmtId="0" fontId="39" fillId="3" borderId="10" xfId="1" applyFont="1" applyFill="1" applyBorder="1" applyAlignment="1">
      <alignment horizontal="center" vertical="top" wrapText="1"/>
    </xf>
    <xf numFmtId="0" fontId="39" fillId="3" borderId="11" xfId="1" applyFont="1" applyFill="1" applyBorder="1" applyAlignment="1">
      <alignment horizontal="center" vertical="top" wrapText="1"/>
    </xf>
    <xf numFmtId="0" fontId="37" fillId="0" borderId="1" xfId="1" applyFont="1" applyBorder="1" applyAlignment="1">
      <alignment vertical="top" wrapText="1"/>
    </xf>
    <xf numFmtId="0" fontId="37" fillId="0" borderId="6" xfId="1" applyFont="1" applyBorder="1" applyAlignment="1">
      <alignment vertical="top" wrapText="1"/>
    </xf>
    <xf numFmtId="49" fontId="37" fillId="4" borderId="1" xfId="1" applyNumberFormat="1" applyFont="1" applyFill="1" applyBorder="1" applyAlignment="1">
      <alignment horizontal="center" vertical="top"/>
    </xf>
    <xf numFmtId="49" fontId="37" fillId="4" borderId="6" xfId="1" applyNumberFormat="1" applyFont="1" applyFill="1" applyBorder="1" applyAlignment="1">
      <alignment horizontal="center" vertical="top"/>
    </xf>
    <xf numFmtId="0" fontId="37" fillId="4" borderId="1" xfId="1" applyFont="1" applyFill="1" applyBorder="1" applyAlignment="1">
      <alignment vertical="top" wrapText="1"/>
    </xf>
    <xf numFmtId="0" fontId="37" fillId="4" borderId="6" xfId="1" applyFont="1" applyFill="1" applyBorder="1" applyAlignment="1">
      <alignment vertical="top" wrapText="1"/>
    </xf>
    <xf numFmtId="49" fontId="39" fillId="3" borderId="6" xfId="1" applyNumberFormat="1" applyFont="1" applyFill="1" applyBorder="1" applyAlignment="1">
      <alignment horizontal="center" vertical="top"/>
    </xf>
    <xf numFmtId="0" fontId="39" fillId="3" borderId="12" xfId="1" applyFont="1" applyFill="1" applyBorder="1" applyAlignment="1">
      <alignment horizontal="center" vertical="top" wrapText="1"/>
    </xf>
    <xf numFmtId="0" fontId="39" fillId="3" borderId="13" xfId="1" applyFont="1" applyFill="1" applyBorder="1" applyAlignment="1">
      <alignment horizontal="center" vertical="top" wrapText="1"/>
    </xf>
    <xf numFmtId="0" fontId="38" fillId="3" borderId="6" xfId="1" applyFont="1" applyFill="1" applyBorder="1" applyAlignment="1">
      <alignment horizontal="center" vertical="center" wrapText="1"/>
    </xf>
    <xf numFmtId="0" fontId="38" fillId="3" borderId="5" xfId="1" applyFont="1" applyFill="1" applyBorder="1" applyAlignment="1">
      <alignment horizontal="center" vertical="center" wrapText="1"/>
    </xf>
    <xf numFmtId="0" fontId="39" fillId="3" borderId="1" xfId="1" applyFont="1" applyFill="1" applyBorder="1" applyAlignment="1">
      <alignment horizontal="center" vertical="center" wrapText="1"/>
    </xf>
    <xf numFmtId="0" fontId="39" fillId="3" borderId="6" xfId="1" applyFont="1" applyFill="1" applyBorder="1" applyAlignment="1">
      <alignment horizontal="center" vertical="center" wrapText="1"/>
    </xf>
    <xf numFmtId="0" fontId="39" fillId="3" borderId="5" xfId="1" applyFont="1" applyFill="1" applyBorder="1" applyAlignment="1">
      <alignment horizontal="center" vertical="center" wrapText="1"/>
    </xf>
    <xf numFmtId="49" fontId="38" fillId="4" borderId="1" xfId="1" applyNumberFormat="1" applyFont="1" applyFill="1" applyBorder="1" applyAlignment="1">
      <alignment horizontal="center" vertical="top"/>
    </xf>
    <xf numFmtId="49" fontId="27" fillId="0" borderId="0" xfId="1" applyNumberFormat="1" applyFont="1" applyAlignment="1">
      <alignment horizontal="center" vertical="center"/>
    </xf>
    <xf numFmtId="49" fontId="36" fillId="0" borderId="1" xfId="1" applyNumberFormat="1" applyFont="1" applyBorder="1" applyAlignment="1">
      <alignment horizontal="center" vertical="top" wrapText="1"/>
    </xf>
    <xf numFmtId="49" fontId="36" fillId="0" borderId="5" xfId="1" applyNumberFormat="1" applyFont="1" applyBorder="1" applyAlignment="1">
      <alignment horizontal="center" vertical="top" wrapText="1"/>
    </xf>
    <xf numFmtId="0" fontId="36" fillId="0" borderId="1" xfId="1" applyFont="1" applyBorder="1" applyAlignment="1">
      <alignment horizontal="center" vertical="center" wrapText="1"/>
    </xf>
    <xf numFmtId="0" fontId="36" fillId="0" borderId="5" xfId="1" applyFont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/>
    </xf>
    <xf numFmtId="0" fontId="36" fillId="0" borderId="5" xfId="1" applyFont="1" applyFill="1" applyBorder="1" applyAlignment="1">
      <alignment horizontal="center" vertical="center"/>
    </xf>
    <xf numFmtId="0" fontId="36" fillId="0" borderId="1" xfId="1" applyFont="1" applyBorder="1" applyAlignment="1">
      <alignment horizontal="center" vertical="center"/>
    </xf>
    <xf numFmtId="0" fontId="36" fillId="0" borderId="5" xfId="1" applyFont="1" applyBorder="1" applyAlignment="1">
      <alignment horizontal="center" vertical="center"/>
    </xf>
    <xf numFmtId="0" fontId="36" fillId="0" borderId="2" xfId="1" applyFont="1" applyBorder="1" applyAlignment="1">
      <alignment horizontal="center" vertical="center" wrapText="1"/>
    </xf>
    <xf numFmtId="49" fontId="36" fillId="0" borderId="3" xfId="1" applyNumberFormat="1" applyFont="1" applyBorder="1" applyAlignment="1">
      <alignment horizontal="center" vertical="center"/>
    </xf>
    <xf numFmtId="49" fontId="36" fillId="0" borderId="4" xfId="1" applyNumberFormat="1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 wrapText="1"/>
    </xf>
    <xf numFmtId="0" fontId="37" fillId="0" borderId="5" xfId="1" applyFont="1" applyBorder="1" applyAlignment="1">
      <alignment horizontal="center" vertical="center" wrapText="1"/>
    </xf>
    <xf numFmtId="0" fontId="38" fillId="2" borderId="12" xfId="1" applyFont="1" applyFill="1" applyBorder="1" applyAlignment="1">
      <alignment horizontal="center" vertical="top" wrapText="1"/>
    </xf>
    <xf numFmtId="0" fontId="38" fillId="2" borderId="13" xfId="1" applyFont="1" applyFill="1" applyBorder="1" applyAlignment="1">
      <alignment horizontal="center" vertical="top" wrapText="1"/>
    </xf>
    <xf numFmtId="49" fontId="39" fillId="3" borderId="1" xfId="1" applyNumberFormat="1" applyFont="1" applyFill="1" applyBorder="1" applyAlignment="1">
      <alignment horizontal="center" vertical="top"/>
    </xf>
    <xf numFmtId="0" fontId="37" fillId="4" borderId="1" xfId="1" applyFont="1" applyFill="1" applyBorder="1" applyAlignment="1">
      <alignment horizontal="center" vertical="top" wrapText="1"/>
    </xf>
    <xf numFmtId="0" fontId="37" fillId="4" borderId="5" xfId="1" applyFont="1" applyFill="1" applyBorder="1" applyAlignment="1">
      <alignment horizontal="center" vertical="top" wrapText="1"/>
    </xf>
    <xf numFmtId="0" fontId="38" fillId="2" borderId="15" xfId="1" applyFont="1" applyFill="1" applyBorder="1" applyAlignment="1">
      <alignment horizontal="center" vertical="center" wrapText="1"/>
    </xf>
    <xf numFmtId="0" fontId="38" fillId="2" borderId="13" xfId="1" applyFont="1" applyFill="1" applyBorder="1" applyAlignment="1">
      <alignment horizontal="center" vertical="center" wrapText="1"/>
    </xf>
    <xf numFmtId="0" fontId="38" fillId="2" borderId="11" xfId="1" applyFont="1" applyFill="1" applyBorder="1" applyAlignment="1">
      <alignment horizontal="center" vertical="center" wrapText="1"/>
    </xf>
    <xf numFmtId="0" fontId="40" fillId="4" borderId="1" xfId="1" applyFont="1" applyFill="1" applyBorder="1" applyAlignment="1">
      <alignment horizontal="center" vertical="center" wrapText="1"/>
    </xf>
    <xf numFmtId="0" fontId="40" fillId="4" borderId="5" xfId="1" applyFont="1" applyFill="1" applyBorder="1" applyAlignment="1">
      <alignment horizontal="center" vertical="center" wrapText="1"/>
    </xf>
    <xf numFmtId="0" fontId="37" fillId="4" borderId="6" xfId="1" applyFont="1" applyFill="1" applyBorder="1" applyAlignment="1">
      <alignment horizontal="center" vertical="top" wrapText="1"/>
    </xf>
    <xf numFmtId="0" fontId="40" fillId="0" borderId="1" xfId="1" applyFont="1" applyBorder="1" applyAlignment="1">
      <alignment horizontal="center" vertical="center" wrapText="1"/>
    </xf>
    <xf numFmtId="0" fontId="40" fillId="0" borderId="5" xfId="1" applyFont="1" applyBorder="1" applyAlignment="1">
      <alignment horizontal="center" vertical="center" wrapText="1"/>
    </xf>
    <xf numFmtId="49" fontId="38" fillId="4" borderId="6" xfId="1" applyNumberFormat="1" applyFont="1" applyFill="1" applyBorder="1" applyAlignment="1">
      <alignment horizontal="center" vertical="top"/>
    </xf>
    <xf numFmtId="49" fontId="38" fillId="4" borderId="5" xfId="1" applyNumberFormat="1" applyFont="1" applyFill="1" applyBorder="1" applyAlignment="1">
      <alignment horizontal="center" vertical="top"/>
    </xf>
    <xf numFmtId="49" fontId="38" fillId="4" borderId="14" xfId="1" applyNumberFormat="1" applyFont="1" applyFill="1" applyBorder="1" applyAlignment="1">
      <alignment horizontal="center" vertical="top"/>
    </xf>
    <xf numFmtId="49" fontId="38" fillId="4" borderId="12" xfId="1" applyNumberFormat="1" applyFont="1" applyFill="1" applyBorder="1" applyAlignment="1">
      <alignment horizontal="center" vertical="top"/>
    </xf>
    <xf numFmtId="49" fontId="38" fillId="4" borderId="10" xfId="1" applyNumberFormat="1" applyFont="1" applyFill="1" applyBorder="1" applyAlignment="1">
      <alignment horizontal="center" vertical="top"/>
    </xf>
    <xf numFmtId="0" fontId="38" fillId="4" borderId="15" xfId="1" applyFont="1" applyFill="1" applyBorder="1" applyAlignment="1">
      <alignment horizontal="center" vertical="top" wrapText="1"/>
    </xf>
    <xf numFmtId="0" fontId="38" fillId="4" borderId="13" xfId="1" applyFont="1" applyFill="1" applyBorder="1" applyAlignment="1">
      <alignment horizontal="center" vertical="top" wrapText="1"/>
    </xf>
    <xf numFmtId="0" fontId="38" fillId="4" borderId="11" xfId="1" applyFont="1" applyFill="1" applyBorder="1" applyAlignment="1">
      <alignment horizontal="center" vertical="top" wrapText="1"/>
    </xf>
    <xf numFmtId="0" fontId="38" fillId="4" borderId="1" xfId="1" applyFont="1" applyFill="1" applyBorder="1" applyAlignment="1">
      <alignment horizontal="center" vertical="center" wrapText="1"/>
    </xf>
    <xf numFmtId="0" fontId="38" fillId="4" borderId="6" xfId="1" applyFont="1" applyFill="1" applyBorder="1" applyAlignment="1">
      <alignment horizontal="center" vertical="center" wrapText="1"/>
    </xf>
    <xf numFmtId="0" fontId="38" fillId="4" borderId="5" xfId="1" applyFont="1" applyFill="1" applyBorder="1" applyAlignment="1">
      <alignment horizontal="center" vertical="center" wrapText="1"/>
    </xf>
    <xf numFmtId="0" fontId="37" fillId="4" borderId="1" xfId="1" applyFont="1" applyFill="1" applyBorder="1" applyAlignment="1">
      <alignment vertical="center" wrapText="1"/>
    </xf>
    <xf numFmtId="0" fontId="37" fillId="0" borderId="6" xfId="0" applyFont="1" applyBorder="1" applyAlignment="1">
      <alignment vertical="center" wrapText="1"/>
    </xf>
    <xf numFmtId="0" fontId="37" fillId="0" borderId="5" xfId="0" applyFont="1" applyBorder="1" applyAlignment="1">
      <alignment vertical="center" wrapText="1"/>
    </xf>
    <xf numFmtId="49" fontId="37" fillId="2" borderId="1" xfId="1" applyNumberFormat="1" applyFont="1" applyFill="1" applyBorder="1" applyAlignment="1">
      <alignment horizontal="center" vertical="top" wrapText="1"/>
    </xf>
    <xf numFmtId="49" fontId="37" fillId="2" borderId="6" xfId="1" applyNumberFormat="1" applyFont="1" applyFill="1" applyBorder="1" applyAlignment="1">
      <alignment horizontal="center" vertical="top" wrapText="1"/>
    </xf>
    <xf numFmtId="49" fontId="37" fillId="2" borderId="5" xfId="1" applyNumberFormat="1" applyFont="1" applyFill="1" applyBorder="1" applyAlignment="1">
      <alignment horizontal="center" vertical="top" wrapText="1"/>
    </xf>
    <xf numFmtId="0" fontId="38" fillId="2" borderId="14" xfId="1" applyFont="1" applyFill="1" applyBorder="1" applyAlignment="1">
      <alignment horizontal="center" vertical="top" wrapText="1"/>
    </xf>
    <xf numFmtId="0" fontId="38" fillId="2" borderId="15" xfId="1" applyFont="1" applyFill="1" applyBorder="1" applyAlignment="1">
      <alignment horizontal="center" vertical="top" wrapText="1"/>
    </xf>
    <xf numFmtId="0" fontId="38" fillId="2" borderId="10" xfId="1" applyFont="1" applyFill="1" applyBorder="1" applyAlignment="1">
      <alignment horizontal="center" vertical="top" wrapText="1"/>
    </xf>
    <xf numFmtId="0" fontId="38" fillId="2" borderId="11" xfId="1" applyFont="1" applyFill="1" applyBorder="1" applyAlignment="1">
      <alignment horizontal="center" vertical="top" wrapText="1"/>
    </xf>
    <xf numFmtId="0" fontId="40" fillId="0" borderId="14" xfId="1" applyFont="1" applyBorder="1" applyAlignment="1">
      <alignment horizontal="center" vertical="center" wrapText="1"/>
    </xf>
    <xf numFmtId="0" fontId="40" fillId="0" borderId="21" xfId="1" applyFont="1" applyBorder="1" applyAlignment="1">
      <alignment horizontal="center" vertical="center" wrapText="1"/>
    </xf>
    <xf numFmtId="0" fontId="40" fillId="0" borderId="15" xfId="1" applyFont="1" applyBorder="1" applyAlignment="1">
      <alignment horizontal="center" vertical="center" wrapText="1"/>
    </xf>
    <xf numFmtId="0" fontId="40" fillId="0" borderId="12" xfId="1" applyFont="1" applyBorder="1" applyAlignment="1">
      <alignment horizontal="center" vertical="center" wrapText="1"/>
    </xf>
    <xf numFmtId="0" fontId="40" fillId="0" borderId="0" xfId="1" applyFont="1" applyBorder="1" applyAlignment="1">
      <alignment horizontal="center" vertical="center" wrapText="1"/>
    </xf>
    <xf numFmtId="0" fontId="40" fillId="0" borderId="13" xfId="1" applyFont="1" applyBorder="1" applyAlignment="1">
      <alignment horizontal="center" vertical="center" wrapText="1"/>
    </xf>
    <xf numFmtId="0" fontId="40" fillId="0" borderId="10" xfId="1" applyFont="1" applyBorder="1" applyAlignment="1">
      <alignment horizontal="center" vertical="center" wrapText="1"/>
    </xf>
    <xf numFmtId="0" fontId="40" fillId="0" borderId="22" xfId="1" applyFont="1" applyBorder="1" applyAlignment="1">
      <alignment horizontal="center" vertical="center" wrapText="1"/>
    </xf>
    <xf numFmtId="0" fontId="40" fillId="0" borderId="11" xfId="1" applyFont="1" applyBorder="1" applyAlignment="1">
      <alignment horizontal="center" vertical="center" wrapText="1"/>
    </xf>
    <xf numFmtId="0" fontId="38" fillId="2" borderId="1" xfId="1" applyFont="1" applyFill="1" applyBorder="1" applyAlignment="1">
      <alignment horizontal="center" vertical="center" wrapText="1"/>
    </xf>
    <xf numFmtId="0" fontId="38" fillId="2" borderId="6" xfId="1" applyFont="1" applyFill="1" applyBorder="1" applyAlignment="1">
      <alignment horizontal="center" vertical="center" wrapText="1"/>
    </xf>
    <xf numFmtId="0" fontId="38" fillId="2" borderId="5" xfId="1" applyFont="1" applyFill="1" applyBorder="1" applyAlignment="1">
      <alignment horizontal="center" vertical="center" wrapText="1"/>
    </xf>
    <xf numFmtId="0" fontId="38" fillId="2" borderId="16" xfId="1" applyFont="1" applyFill="1" applyBorder="1" applyAlignment="1">
      <alignment horizontal="center" vertical="center" wrapText="1"/>
    </xf>
    <xf numFmtId="49" fontId="38" fillId="4" borderId="1" xfId="1" applyNumberFormat="1" applyFont="1" applyFill="1" applyBorder="1" applyAlignment="1">
      <alignment horizontal="center" vertical="top" wrapText="1"/>
    </xf>
    <xf numFmtId="49" fontId="38" fillId="4" borderId="6" xfId="1" applyNumberFormat="1" applyFont="1" applyFill="1" applyBorder="1" applyAlignment="1">
      <alignment horizontal="center" vertical="top" wrapText="1"/>
    </xf>
    <xf numFmtId="0" fontId="38" fillId="5" borderId="1" xfId="1" applyFont="1" applyFill="1" applyBorder="1" applyAlignment="1">
      <alignment horizontal="center" vertical="center" wrapText="1"/>
    </xf>
    <xf numFmtId="0" fontId="38" fillId="5" borderId="6" xfId="1" applyFont="1" applyFill="1" applyBorder="1" applyAlignment="1">
      <alignment horizontal="center" vertical="center" wrapText="1"/>
    </xf>
    <xf numFmtId="0" fontId="38" fillId="5" borderId="5" xfId="1" applyFont="1" applyFill="1" applyBorder="1" applyAlignment="1">
      <alignment horizontal="center" vertical="center" wrapText="1"/>
    </xf>
    <xf numFmtId="0" fontId="38" fillId="2" borderId="33" xfId="1" applyFont="1" applyFill="1" applyBorder="1" applyAlignment="1">
      <alignment horizontal="center" vertical="top" wrapText="1"/>
    </xf>
    <xf numFmtId="0" fontId="38" fillId="2" borderId="32" xfId="1" applyFont="1" applyFill="1" applyBorder="1" applyAlignment="1">
      <alignment horizontal="center" vertical="top" wrapText="1"/>
    </xf>
    <xf numFmtId="0" fontId="38" fillId="2" borderId="48" xfId="1" applyFont="1" applyFill="1" applyBorder="1" applyAlignment="1">
      <alignment horizontal="center" vertical="top" wrapText="1"/>
    </xf>
    <xf numFmtId="0" fontId="38" fillId="2" borderId="53" xfId="1" applyFont="1" applyFill="1" applyBorder="1" applyAlignment="1">
      <alignment horizontal="center" vertical="top" wrapText="1"/>
    </xf>
    <xf numFmtId="0" fontId="38" fillId="2" borderId="44" xfId="1" applyFont="1" applyFill="1" applyBorder="1" applyAlignment="1">
      <alignment horizontal="center" vertical="top" wrapText="1"/>
    </xf>
    <xf numFmtId="0" fontId="38" fillId="2" borderId="46" xfId="1" applyFont="1" applyFill="1" applyBorder="1" applyAlignment="1">
      <alignment horizontal="center" vertical="top" wrapText="1"/>
    </xf>
    <xf numFmtId="49" fontId="6" fillId="0" borderId="30" xfId="1" applyNumberFormat="1" applyFont="1" applyBorder="1" applyAlignment="1">
      <alignment horizontal="left" vertical="center" wrapText="1"/>
    </xf>
    <xf numFmtId="49" fontId="20" fillId="0" borderId="30" xfId="1" applyNumberFormat="1" applyFont="1" applyBorder="1" applyAlignment="1">
      <alignment horizontal="left" vertical="center" wrapText="1"/>
    </xf>
    <xf numFmtId="49" fontId="6" fillId="0" borderId="30" xfId="1" applyNumberFormat="1" applyFont="1" applyBorder="1" applyAlignment="1">
      <alignment horizontal="left" vertical="center"/>
    </xf>
    <xf numFmtId="49" fontId="20" fillId="0" borderId="30" xfId="1" applyNumberFormat="1" applyFont="1" applyBorder="1" applyAlignment="1">
      <alignment horizontal="left" vertical="center"/>
    </xf>
    <xf numFmtId="49" fontId="38" fillId="0" borderId="2" xfId="1" applyNumberFormat="1" applyFont="1" applyBorder="1" applyAlignment="1">
      <alignment horizontal="center" vertical="top"/>
    </xf>
    <xf numFmtId="0" fontId="38" fillId="6" borderId="3" xfId="1" applyFont="1" applyFill="1" applyBorder="1" applyAlignment="1">
      <alignment horizontal="center" vertical="center" wrapText="1"/>
    </xf>
    <xf numFmtId="0" fontId="38" fillId="6" borderId="4" xfId="1" applyFont="1" applyFill="1" applyBorder="1" applyAlignment="1">
      <alignment horizontal="center" vertical="center" wrapText="1"/>
    </xf>
    <xf numFmtId="0" fontId="40" fillId="0" borderId="6" xfId="1" applyFont="1" applyBorder="1" applyAlignment="1">
      <alignment horizontal="center" vertical="center" wrapText="1"/>
    </xf>
    <xf numFmtId="0" fontId="39" fillId="4" borderId="1" xfId="1" applyFont="1" applyFill="1" applyBorder="1" applyAlignment="1">
      <alignment horizontal="center" vertical="center" wrapText="1"/>
    </xf>
    <xf numFmtId="0" fontId="39" fillId="4" borderId="6" xfId="1" applyFont="1" applyFill="1" applyBorder="1" applyAlignment="1">
      <alignment horizontal="center" vertical="center" wrapText="1"/>
    </xf>
    <xf numFmtId="0" fontId="39" fillId="4" borderId="5" xfId="1" applyFont="1" applyFill="1" applyBorder="1" applyAlignment="1">
      <alignment horizontal="center" vertical="center" wrapText="1"/>
    </xf>
    <xf numFmtId="49" fontId="25" fillId="0" borderId="0" xfId="1" applyNumberFormat="1" applyFont="1" applyAlignment="1">
      <alignment horizontal="left" vertical="center" wrapText="1"/>
    </xf>
    <xf numFmtId="49" fontId="26" fillId="0" borderId="42" xfId="1" applyNumberFormat="1" applyFont="1" applyBorder="1" applyAlignment="1">
      <alignment horizontal="left" vertical="center" wrapText="1"/>
    </xf>
    <xf numFmtId="49" fontId="25" fillId="0" borderId="42" xfId="1" applyNumberFormat="1" applyFont="1" applyBorder="1" applyAlignment="1">
      <alignment horizontal="left" vertical="center" wrapText="1"/>
    </xf>
    <xf numFmtId="49" fontId="26" fillId="0" borderId="30" xfId="1" applyNumberFormat="1" applyFont="1" applyBorder="1" applyAlignment="1">
      <alignment horizontal="left" vertical="center" wrapText="1"/>
    </xf>
    <xf numFmtId="49" fontId="25" fillId="0" borderId="30" xfId="1" applyNumberFormat="1" applyFont="1" applyBorder="1" applyAlignment="1">
      <alignment horizontal="left" vertical="center" wrapText="1"/>
    </xf>
    <xf numFmtId="49" fontId="38" fillId="0" borderId="30" xfId="1" applyNumberFormat="1" applyFont="1" applyBorder="1" applyAlignment="1">
      <alignment horizontal="center" vertical="center" wrapText="1"/>
    </xf>
    <xf numFmtId="49" fontId="6" fillId="0" borderId="42" xfId="1" applyNumberFormat="1" applyFont="1" applyBorder="1" applyAlignment="1">
      <alignment horizontal="left" vertical="center" wrapText="1"/>
    </xf>
    <xf numFmtId="49" fontId="18" fillId="0" borderId="42" xfId="1" applyNumberFormat="1" applyFont="1" applyBorder="1" applyAlignment="1">
      <alignment horizontal="left" vertical="center" wrapText="1"/>
    </xf>
    <xf numFmtId="49" fontId="26" fillId="0" borderId="23" xfId="1" applyNumberFormat="1" applyFont="1" applyBorder="1" applyAlignment="1">
      <alignment horizontal="center" vertical="center"/>
    </xf>
    <xf numFmtId="49" fontId="26" fillId="0" borderId="24" xfId="1" applyNumberFormat="1" applyFont="1" applyBorder="1" applyAlignment="1">
      <alignment horizontal="center" vertical="center"/>
    </xf>
    <xf numFmtId="49" fontId="26" fillId="0" borderId="39" xfId="1" applyNumberFormat="1" applyFont="1" applyBorder="1" applyAlignment="1">
      <alignment horizontal="center" vertical="center"/>
    </xf>
    <xf numFmtId="49" fontId="26" fillId="0" borderId="38" xfId="1" applyNumberFormat="1" applyFont="1" applyBorder="1" applyAlignment="1">
      <alignment horizontal="left" vertical="center" wrapText="1"/>
    </xf>
    <xf numFmtId="49" fontId="26" fillId="0" borderId="24" xfId="1" applyNumberFormat="1" applyFont="1" applyBorder="1" applyAlignment="1">
      <alignment horizontal="left" vertical="center" wrapText="1"/>
    </xf>
    <xf numFmtId="49" fontId="26" fillId="0" borderId="39" xfId="1" applyNumberFormat="1" applyFont="1" applyBorder="1" applyAlignment="1">
      <alignment horizontal="left" vertical="center" wrapText="1"/>
    </xf>
    <xf numFmtId="0" fontId="39" fillId="6" borderId="3" xfId="1" applyFont="1" applyFill="1" applyBorder="1" applyAlignment="1">
      <alignment horizontal="center" vertical="center" wrapText="1"/>
    </xf>
    <xf numFmtId="0" fontId="39" fillId="6" borderId="4" xfId="1" applyFont="1" applyFill="1" applyBorder="1" applyAlignment="1">
      <alignment horizontal="center" vertical="center" wrapText="1"/>
    </xf>
    <xf numFmtId="49" fontId="38" fillId="10" borderId="23" xfId="1" applyNumberFormat="1" applyFont="1" applyFill="1" applyBorder="1" applyAlignment="1">
      <alignment horizontal="center" vertical="center"/>
    </xf>
    <xf numFmtId="49" fontId="38" fillId="10" borderId="24" xfId="1" applyNumberFormat="1" applyFont="1" applyFill="1" applyBorder="1" applyAlignment="1">
      <alignment horizontal="center" vertical="center"/>
    </xf>
    <xf numFmtId="49" fontId="38" fillId="10" borderId="25" xfId="1" applyNumberFormat="1" applyFont="1" applyFill="1" applyBorder="1" applyAlignment="1">
      <alignment horizontal="center" vertical="center"/>
    </xf>
    <xf numFmtId="49" fontId="38" fillId="9" borderId="23" xfId="1" applyNumberFormat="1" applyFont="1" applyFill="1" applyBorder="1" applyAlignment="1">
      <alignment horizontal="center" vertical="center"/>
    </xf>
    <xf numFmtId="49" fontId="38" fillId="9" borderId="24" xfId="1" applyNumberFormat="1" applyFont="1" applyFill="1" applyBorder="1" applyAlignment="1">
      <alignment horizontal="center" vertical="center"/>
    </xf>
    <xf numFmtId="49" fontId="38" fillId="9" borderId="25" xfId="1" applyNumberFormat="1" applyFont="1" applyFill="1" applyBorder="1" applyAlignment="1">
      <alignment horizontal="center" vertical="center"/>
    </xf>
    <xf numFmtId="49" fontId="38" fillId="5" borderId="23" xfId="1" applyNumberFormat="1" applyFont="1" applyFill="1" applyBorder="1" applyAlignment="1">
      <alignment horizontal="center" vertical="center" wrapText="1"/>
    </xf>
    <xf numFmtId="49" fontId="38" fillId="5" borderId="24" xfId="1" applyNumberFormat="1" applyFont="1" applyFill="1" applyBorder="1" applyAlignment="1">
      <alignment horizontal="center" vertical="center" wrapText="1"/>
    </xf>
    <xf numFmtId="49" fontId="38" fillId="5" borderId="25" xfId="1" applyNumberFormat="1" applyFont="1" applyFill="1" applyBorder="1" applyAlignment="1">
      <alignment horizontal="center" vertical="center" wrapText="1"/>
    </xf>
    <xf numFmtId="49" fontId="38" fillId="8" borderId="23" xfId="1" applyNumberFormat="1" applyFont="1" applyFill="1" applyBorder="1" applyAlignment="1">
      <alignment horizontal="center" vertical="center"/>
    </xf>
    <xf numFmtId="49" fontId="38" fillId="8" borderId="24" xfId="1" applyNumberFormat="1" applyFont="1" applyFill="1" applyBorder="1" applyAlignment="1">
      <alignment horizontal="center" vertical="center"/>
    </xf>
    <xf numFmtId="49" fontId="38" fillId="8" borderId="25" xfId="1" applyNumberFormat="1" applyFont="1" applyFill="1" applyBorder="1" applyAlignment="1">
      <alignment horizontal="center" vertical="center"/>
    </xf>
    <xf numFmtId="49" fontId="26" fillId="0" borderId="38" xfId="1" applyNumberFormat="1" applyFont="1" applyBorder="1" applyAlignment="1">
      <alignment horizontal="center" vertical="center" wrapText="1"/>
    </xf>
    <xf numFmtId="49" fontId="26" fillId="0" borderId="24" xfId="1" applyNumberFormat="1" applyFont="1" applyBorder="1" applyAlignment="1">
      <alignment horizontal="center" vertical="center" wrapText="1"/>
    </xf>
    <xf numFmtId="49" fontId="26" fillId="0" borderId="39" xfId="1" applyNumberFormat="1" applyFont="1" applyBorder="1" applyAlignment="1">
      <alignment horizontal="center" vertical="center" wrapText="1"/>
    </xf>
    <xf numFmtId="49" fontId="38" fillId="11" borderId="23" xfId="1" applyNumberFormat="1" applyFont="1" applyFill="1" applyBorder="1" applyAlignment="1">
      <alignment horizontal="center" vertical="center"/>
    </xf>
    <xf numFmtId="49" fontId="38" fillId="11" borderId="24" xfId="1" applyNumberFormat="1" applyFont="1" applyFill="1" applyBorder="1" applyAlignment="1">
      <alignment horizontal="center" vertical="center"/>
    </xf>
    <xf numFmtId="49" fontId="38" fillId="11" borderId="25" xfId="1" applyNumberFormat="1" applyFont="1" applyFill="1" applyBorder="1" applyAlignment="1">
      <alignment horizontal="center" vertical="center"/>
    </xf>
    <xf numFmtId="49" fontId="18" fillId="0" borderId="36" xfId="1" applyNumberFormat="1" applyFont="1" applyBorder="1" applyAlignment="1">
      <alignment horizontal="center" vertical="center"/>
    </xf>
    <xf numFmtId="49" fontId="18" fillId="0" borderId="41" xfId="1" applyNumberFormat="1" applyFont="1" applyBorder="1" applyAlignment="1">
      <alignment horizontal="center" vertical="center"/>
    </xf>
    <xf numFmtId="0" fontId="38" fillId="0" borderId="28" xfId="1" applyFont="1" applyBorder="1" applyAlignment="1">
      <alignment horizontal="center" vertical="center"/>
    </xf>
    <xf numFmtId="0" fontId="38" fillId="0" borderId="34" xfId="1" applyFont="1" applyBorder="1" applyAlignment="1">
      <alignment horizontal="center" vertical="center"/>
    </xf>
    <xf numFmtId="49" fontId="38" fillId="0" borderId="27" xfId="1" applyNumberFormat="1" applyFont="1" applyBorder="1" applyAlignment="1">
      <alignment horizontal="center" vertical="center" wrapText="1"/>
    </xf>
    <xf numFmtId="49" fontId="38" fillId="0" borderId="45" xfId="1" applyNumberFormat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  <xf numFmtId="0" fontId="18" fillId="0" borderId="48" xfId="1" applyFont="1" applyBorder="1" applyAlignment="1">
      <alignment horizontal="left" vertical="center" wrapText="1"/>
    </xf>
    <xf numFmtId="0" fontId="13" fillId="0" borderId="48" xfId="1" applyFont="1" applyBorder="1" applyAlignment="1">
      <alignment horizontal="left" vertical="center" wrapText="1"/>
    </xf>
    <xf numFmtId="0" fontId="26" fillId="0" borderId="37" xfId="1" applyFont="1" applyBorder="1" applyAlignment="1">
      <alignment horizontal="center" vertical="center"/>
    </xf>
    <xf numFmtId="0" fontId="26" fillId="0" borderId="43" xfId="1" applyFont="1" applyBorder="1" applyAlignment="1">
      <alignment horizontal="center" vertical="center"/>
    </xf>
    <xf numFmtId="49" fontId="26" fillId="0" borderId="33" xfId="1" applyNumberFormat="1" applyFont="1" applyBorder="1" applyAlignment="1">
      <alignment horizontal="center" vertical="center"/>
    </xf>
    <xf numFmtId="49" fontId="26" fillId="0" borderId="27" xfId="1" applyNumberFormat="1" applyFont="1" applyBorder="1" applyAlignment="1">
      <alignment horizontal="center" vertical="center"/>
    </xf>
    <xf numFmtId="49" fontId="26" fillId="0" borderId="44" xfId="1" applyNumberFormat="1" applyFont="1" applyBorder="1" applyAlignment="1">
      <alignment horizontal="center" vertical="center"/>
    </xf>
    <xf numFmtId="49" fontId="26" fillId="0" borderId="45" xfId="1" applyNumberFormat="1" applyFont="1" applyBorder="1" applyAlignment="1">
      <alignment horizontal="center" vertical="center"/>
    </xf>
    <xf numFmtId="49" fontId="18" fillId="0" borderId="47" xfId="1" applyNumberFormat="1" applyFont="1" applyBorder="1" applyAlignment="1">
      <alignment horizontal="center" vertical="center"/>
    </xf>
    <xf numFmtId="0" fontId="38" fillId="0" borderId="35" xfId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46" fillId="0" borderId="48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0" fillId="4" borderId="12" xfId="0" applyFill="1" applyBorder="1" applyAlignment="1">
      <alignment horizontal="center"/>
    </xf>
    <xf numFmtId="0" fontId="46" fillId="0" borderId="48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31" fillId="2" borderId="14" xfId="1" applyFont="1" applyFill="1" applyBorder="1" applyAlignment="1">
      <alignment horizontal="center" vertical="top" wrapText="1"/>
    </xf>
    <xf numFmtId="0" fontId="31" fillId="2" borderId="15" xfId="1" applyFont="1" applyFill="1" applyBorder="1" applyAlignment="1">
      <alignment horizontal="center" vertical="top" wrapText="1"/>
    </xf>
    <xf numFmtId="0" fontId="31" fillId="2" borderId="12" xfId="1" applyFont="1" applyFill="1" applyBorder="1" applyAlignment="1">
      <alignment horizontal="center" vertical="top" wrapText="1"/>
    </xf>
    <xf numFmtId="0" fontId="31" fillId="2" borderId="13" xfId="1" applyFont="1" applyFill="1" applyBorder="1" applyAlignment="1">
      <alignment horizontal="center" vertical="top" wrapText="1"/>
    </xf>
    <xf numFmtId="0" fontId="31" fillId="2" borderId="10" xfId="1" applyFont="1" applyFill="1" applyBorder="1" applyAlignment="1">
      <alignment horizontal="center" vertical="top" wrapText="1"/>
    </xf>
    <xf numFmtId="0" fontId="31" fillId="2" borderId="11" xfId="1" applyFont="1" applyFill="1" applyBorder="1" applyAlignment="1">
      <alignment horizontal="center" vertical="top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5" xfId="1" applyFont="1" applyFill="1" applyBorder="1" applyAlignment="1">
      <alignment horizontal="center" vertical="center" wrapText="1"/>
    </xf>
    <xf numFmtId="0" fontId="32" fillId="3" borderId="10" xfId="1" applyFont="1" applyFill="1" applyBorder="1" applyAlignment="1">
      <alignment horizontal="center" vertical="top" wrapText="1"/>
    </xf>
    <xf numFmtId="0" fontId="32" fillId="3" borderId="11" xfId="1" applyFont="1" applyFill="1" applyBorder="1" applyAlignment="1">
      <alignment horizontal="center" vertical="top" wrapText="1"/>
    </xf>
    <xf numFmtId="49" fontId="30" fillId="0" borderId="1" xfId="1" applyNumberFormat="1" applyFont="1" applyBorder="1" applyAlignment="1">
      <alignment horizontal="center" vertical="top" wrapText="1"/>
    </xf>
    <xf numFmtId="49" fontId="30" fillId="0" borderId="6" xfId="1" applyNumberFormat="1" applyFont="1" applyBorder="1" applyAlignment="1">
      <alignment horizontal="center" vertical="top" wrapText="1"/>
    </xf>
    <xf numFmtId="0" fontId="30" fillId="0" borderId="1" xfId="1" applyFont="1" applyBorder="1" applyAlignment="1">
      <alignment vertical="top" wrapText="1"/>
    </xf>
    <xf numFmtId="0" fontId="30" fillId="0" borderId="6" xfId="1" applyFont="1" applyBorder="1" applyAlignment="1">
      <alignment vertical="top" wrapText="1"/>
    </xf>
    <xf numFmtId="49" fontId="29" fillId="0" borderId="1" xfId="1" applyNumberFormat="1" applyFont="1" applyBorder="1" applyAlignment="1">
      <alignment horizontal="center" vertical="top" wrapText="1"/>
    </xf>
    <xf numFmtId="49" fontId="29" fillId="0" borderId="5" xfId="1" applyNumberFormat="1" applyFont="1" applyBorder="1" applyAlignment="1">
      <alignment horizontal="center" vertical="top" wrapText="1"/>
    </xf>
    <xf numFmtId="0" fontId="29" fillId="0" borderId="1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29" fillId="0" borderId="5" xfId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5" xfId="1" applyFont="1" applyBorder="1" applyAlignment="1">
      <alignment horizontal="center" vertical="center" wrapText="1"/>
    </xf>
    <xf numFmtId="49" fontId="30" fillId="0" borderId="5" xfId="1" applyNumberFormat="1" applyFont="1" applyBorder="1" applyAlignment="1">
      <alignment horizontal="center" vertical="top" wrapText="1"/>
    </xf>
    <xf numFmtId="0" fontId="30" fillId="0" borderId="5" xfId="1" applyFont="1" applyBorder="1" applyAlignment="1">
      <alignment vertical="top" wrapText="1"/>
    </xf>
    <xf numFmtId="0" fontId="30" fillId="0" borderId="1" xfId="1" applyFont="1" applyBorder="1" applyAlignment="1">
      <alignment horizontal="left" vertical="top" wrapText="1"/>
    </xf>
    <xf numFmtId="0" fontId="30" fillId="0" borderId="6" xfId="1" applyFont="1" applyBorder="1" applyAlignment="1">
      <alignment horizontal="left" vertical="top" wrapText="1"/>
    </xf>
    <xf numFmtId="0" fontId="30" fillId="0" borderId="5" xfId="1" applyFont="1" applyBorder="1" applyAlignment="1">
      <alignment horizontal="left" vertical="top" wrapText="1"/>
    </xf>
    <xf numFmtId="49" fontId="32" fillId="3" borderId="6" xfId="1" applyNumberFormat="1" applyFont="1" applyFill="1" applyBorder="1" applyAlignment="1">
      <alignment horizontal="center" vertical="top"/>
    </xf>
    <xf numFmtId="49" fontId="32" fillId="3" borderId="5" xfId="1" applyNumberFormat="1" applyFont="1" applyFill="1" applyBorder="1" applyAlignment="1">
      <alignment horizontal="center" vertical="top"/>
    </xf>
    <xf numFmtId="0" fontId="32" fillId="3" borderId="14" xfId="1" applyFont="1" applyFill="1" applyBorder="1" applyAlignment="1">
      <alignment horizontal="center" vertical="top" wrapText="1"/>
    </xf>
    <xf numFmtId="0" fontId="32" fillId="3" borderId="15" xfId="1" applyFont="1" applyFill="1" applyBorder="1" applyAlignment="1">
      <alignment horizontal="center" vertical="top" wrapText="1"/>
    </xf>
    <xf numFmtId="0" fontId="32" fillId="3" borderId="12" xfId="1" applyFont="1" applyFill="1" applyBorder="1" applyAlignment="1">
      <alignment horizontal="center" vertical="top" wrapText="1"/>
    </xf>
    <xf numFmtId="0" fontId="32" fillId="3" borderId="13" xfId="1" applyFont="1" applyFill="1" applyBorder="1" applyAlignment="1">
      <alignment horizontal="center" vertical="top" wrapText="1"/>
    </xf>
    <xf numFmtId="0" fontId="35" fillId="3" borderId="1" xfId="1" applyFont="1" applyFill="1" applyBorder="1" applyAlignment="1">
      <alignment horizontal="center" vertical="center" wrapText="1"/>
    </xf>
    <xf numFmtId="0" fontId="35" fillId="3" borderId="6" xfId="1" applyFont="1" applyFill="1" applyBorder="1" applyAlignment="1">
      <alignment horizontal="center" vertical="center" wrapText="1"/>
    </xf>
    <xf numFmtId="0" fontId="35" fillId="3" borderId="5" xfId="1" applyFont="1" applyFill="1" applyBorder="1" applyAlignment="1">
      <alignment horizontal="center" vertical="center" wrapText="1"/>
    </xf>
    <xf numFmtId="0" fontId="34" fillId="0" borderId="6" xfId="1" applyFont="1" applyBorder="1" applyAlignment="1">
      <alignment horizontal="center" vertical="center" wrapText="1"/>
    </xf>
    <xf numFmtId="0" fontId="34" fillId="0" borderId="5" xfId="1" applyFont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top" wrapText="1"/>
    </xf>
    <xf numFmtId="49" fontId="30" fillId="2" borderId="6" xfId="1" applyNumberFormat="1" applyFont="1" applyFill="1" applyBorder="1" applyAlignment="1">
      <alignment horizontal="center" vertical="top" wrapText="1"/>
    </xf>
    <xf numFmtId="49" fontId="30" fillId="2" borderId="5" xfId="1" applyNumberFormat="1" applyFont="1" applyFill="1" applyBorder="1" applyAlignment="1">
      <alignment horizontal="center" vertical="top" wrapText="1"/>
    </xf>
    <xf numFmtId="0" fontId="31" fillId="2" borderId="17" xfId="1" applyFont="1" applyFill="1" applyBorder="1" applyAlignment="1">
      <alignment horizontal="center" vertical="top" wrapText="1"/>
    </xf>
    <xf numFmtId="0" fontId="31" fillId="2" borderId="18" xfId="1" applyFont="1" applyFill="1" applyBorder="1" applyAlignment="1">
      <alignment horizontal="center" vertical="top" wrapText="1"/>
    </xf>
    <xf numFmtId="49" fontId="32" fillId="3" borderId="1" xfId="1" applyNumberFormat="1" applyFont="1" applyFill="1" applyBorder="1" applyAlignment="1">
      <alignment horizontal="center" vertical="top"/>
    </xf>
    <xf numFmtId="49" fontId="30" fillId="4" borderId="1" xfId="1" applyNumberFormat="1" applyFont="1" applyFill="1" applyBorder="1" applyAlignment="1">
      <alignment horizontal="center" vertical="top"/>
    </xf>
    <xf numFmtId="49" fontId="30" fillId="4" borderId="6" xfId="1" applyNumberFormat="1" applyFont="1" applyFill="1" applyBorder="1" applyAlignment="1">
      <alignment horizontal="center" vertical="top"/>
    </xf>
    <xf numFmtId="0" fontId="30" fillId="4" borderId="1" xfId="1" applyFont="1" applyFill="1" applyBorder="1" applyAlignment="1">
      <alignment horizontal="center" vertical="top" wrapText="1"/>
    </xf>
    <xf numFmtId="0" fontId="30" fillId="4" borderId="6" xfId="1" applyFont="1" applyFill="1" applyBorder="1" applyAlignment="1">
      <alignment horizontal="center" vertical="top" wrapText="1"/>
    </xf>
    <xf numFmtId="0" fontId="30" fillId="4" borderId="5" xfId="1" applyFont="1" applyFill="1" applyBorder="1" applyAlignment="1">
      <alignment horizontal="center" vertical="top" wrapText="1"/>
    </xf>
    <xf numFmtId="0" fontId="30" fillId="4" borderId="1" xfId="1" applyFont="1" applyFill="1" applyBorder="1" applyAlignment="1">
      <alignment horizontal="center" vertical="center" wrapText="1"/>
    </xf>
    <xf numFmtId="0" fontId="30" fillId="4" borderId="6" xfId="1" applyFont="1" applyFill="1" applyBorder="1" applyAlignment="1">
      <alignment horizontal="center" vertical="center" wrapText="1"/>
    </xf>
    <xf numFmtId="0" fontId="30" fillId="4" borderId="5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30" fillId="4" borderId="1" xfId="1" applyFont="1" applyFill="1" applyBorder="1" applyAlignment="1">
      <alignment horizontal="left" vertical="top" wrapText="1"/>
    </xf>
    <xf numFmtId="0" fontId="30" fillId="4" borderId="6" xfId="1" applyFont="1" applyFill="1" applyBorder="1" applyAlignment="1">
      <alignment horizontal="left" vertical="top" wrapText="1"/>
    </xf>
    <xf numFmtId="0" fontId="30" fillId="4" borderId="5" xfId="1" applyFont="1" applyFill="1" applyBorder="1" applyAlignment="1">
      <alignment horizontal="left" vertical="top" wrapText="1"/>
    </xf>
    <xf numFmtId="49" fontId="30" fillId="0" borderId="1" xfId="1" applyNumberFormat="1" applyFont="1" applyBorder="1" applyAlignment="1">
      <alignment horizontal="center" vertical="top"/>
    </xf>
    <xf numFmtId="49" fontId="30" fillId="0" borderId="5" xfId="1" applyNumberFormat="1" applyFont="1" applyBorder="1" applyAlignment="1">
      <alignment horizontal="center" vertical="top"/>
    </xf>
    <xf numFmtId="49" fontId="30" fillId="0" borderId="2" xfId="1" applyNumberFormat="1" applyFont="1" applyBorder="1" applyAlignment="1">
      <alignment horizontal="center" vertical="top"/>
    </xf>
    <xf numFmtId="0" fontId="30" fillId="0" borderId="2" xfId="1" applyFont="1" applyBorder="1" applyAlignment="1">
      <alignment horizontal="center" vertical="top" wrapText="1"/>
    </xf>
    <xf numFmtId="49" fontId="31" fillId="0" borderId="3" xfId="1" applyNumberFormat="1" applyFont="1" applyBorder="1" applyAlignment="1">
      <alignment horizontal="center" vertical="top"/>
    </xf>
    <xf numFmtId="49" fontId="31" fillId="0" borderId="4" xfId="1" applyNumberFormat="1" applyFont="1" applyBorder="1" applyAlignment="1">
      <alignment horizontal="center" vertical="top"/>
    </xf>
    <xf numFmtId="49" fontId="42" fillId="12" borderId="38" xfId="1" applyNumberFormat="1" applyFont="1" applyFill="1" applyBorder="1" applyAlignment="1">
      <alignment horizontal="center" vertical="center" wrapText="1"/>
    </xf>
    <xf numFmtId="49" fontId="42" fillId="12" borderId="24" xfId="1" applyNumberFormat="1" applyFont="1" applyFill="1" applyBorder="1" applyAlignment="1">
      <alignment horizontal="center" vertical="center" wrapText="1"/>
    </xf>
    <xf numFmtId="49" fontId="42" fillId="12" borderId="39" xfId="1" applyNumberFormat="1" applyFont="1" applyFill="1" applyBorder="1" applyAlignment="1">
      <alignment horizontal="center" vertical="center" wrapText="1"/>
    </xf>
    <xf numFmtId="49" fontId="26" fillId="10" borderId="23" xfId="1" applyNumberFormat="1" applyFont="1" applyFill="1" applyBorder="1" applyAlignment="1">
      <alignment horizontal="center" vertical="center" wrapText="1"/>
    </xf>
    <xf numFmtId="49" fontId="26" fillId="10" borderId="24" xfId="1" applyNumberFormat="1" applyFont="1" applyFill="1" applyBorder="1" applyAlignment="1">
      <alignment horizontal="center" vertical="center" wrapText="1"/>
    </xf>
    <xf numFmtId="49" fontId="17" fillId="0" borderId="38" xfId="1" applyNumberFormat="1" applyFont="1" applyBorder="1" applyAlignment="1">
      <alignment horizontal="left" vertical="center" wrapText="1"/>
    </xf>
    <xf numFmtId="49" fontId="19" fillId="0" borderId="24" xfId="1" applyNumberFormat="1" applyFont="1" applyBorder="1" applyAlignment="1">
      <alignment horizontal="left" vertical="center" wrapText="1"/>
    </xf>
    <xf numFmtId="49" fontId="19" fillId="0" borderId="39" xfId="1" applyNumberFormat="1" applyFont="1" applyBorder="1" applyAlignment="1">
      <alignment horizontal="left" vertical="center" wrapText="1"/>
    </xf>
    <xf numFmtId="49" fontId="7" fillId="0" borderId="38" xfId="1" applyNumberFormat="1" applyFont="1" applyBorder="1" applyAlignment="1">
      <alignment horizontal="left" vertical="center" wrapText="1"/>
    </xf>
    <xf numFmtId="49" fontId="9" fillId="0" borderId="38" xfId="1" applyNumberFormat="1" applyFont="1" applyBorder="1" applyAlignment="1">
      <alignment horizontal="left" vertical="center" wrapText="1"/>
    </xf>
    <xf numFmtId="49" fontId="17" fillId="0" borderId="36" xfId="1" applyNumberFormat="1" applyFont="1" applyBorder="1" applyAlignment="1">
      <alignment horizontal="center" vertical="center"/>
    </xf>
    <xf numFmtId="49" fontId="17" fillId="0" borderId="41" xfId="1" applyNumberFormat="1" applyFont="1" applyBorder="1" applyAlignment="1">
      <alignment horizontal="center" vertical="center"/>
    </xf>
    <xf numFmtId="49" fontId="26" fillId="10" borderId="25" xfId="1" applyNumberFormat="1" applyFont="1" applyFill="1" applyBorder="1" applyAlignment="1">
      <alignment horizontal="center" vertical="center" wrapText="1"/>
    </xf>
    <xf numFmtId="49" fontId="12" fillId="0" borderId="38" xfId="1" applyNumberFormat="1" applyFont="1" applyBorder="1" applyAlignment="1">
      <alignment horizontal="left" vertical="center" wrapText="1"/>
    </xf>
    <xf numFmtId="49" fontId="17" fillId="0" borderId="24" xfId="1" applyNumberFormat="1" applyFont="1" applyBorder="1" applyAlignment="1">
      <alignment horizontal="left" vertical="center" wrapText="1"/>
    </xf>
    <xf numFmtId="49" fontId="17" fillId="0" borderId="39" xfId="1" applyNumberFormat="1" applyFont="1" applyBorder="1" applyAlignment="1">
      <alignment horizontal="left" vertical="center" wrapText="1"/>
    </xf>
    <xf numFmtId="49" fontId="3" fillId="0" borderId="19" xfId="1" applyNumberFormat="1" applyFont="1" applyBorder="1" applyAlignment="1">
      <alignment horizontal="center" vertical="center" wrapText="1"/>
    </xf>
    <xf numFmtId="49" fontId="17" fillId="0" borderId="27" xfId="1" applyNumberFormat="1" applyFont="1" applyBorder="1" applyAlignment="1">
      <alignment horizontal="center" vertical="center" wrapText="1"/>
    </xf>
    <xf numFmtId="49" fontId="17" fillId="0" borderId="20" xfId="1" applyNumberFormat="1" applyFont="1" applyBorder="1" applyAlignment="1">
      <alignment horizontal="center" vertical="center" wrapText="1"/>
    </xf>
    <xf numFmtId="49" fontId="17" fillId="0" borderId="17" xfId="1" applyNumberFormat="1" applyFont="1" applyBorder="1" applyAlignment="1">
      <alignment horizontal="center" vertical="center" wrapText="1"/>
    </xf>
    <xf numFmtId="49" fontId="17" fillId="0" borderId="45" xfId="1" applyNumberFormat="1" applyFont="1" applyBorder="1" applyAlignment="1">
      <alignment horizontal="center" vertical="center" wrapText="1"/>
    </xf>
    <xf numFmtId="49" fontId="17" fillId="0" borderId="18" xfId="1" applyNumberFormat="1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49" fontId="17" fillId="0" borderId="24" xfId="1" applyNumberFormat="1" applyFont="1" applyBorder="1" applyAlignment="1">
      <alignment horizontal="center" vertical="center"/>
    </xf>
    <xf numFmtId="49" fontId="17" fillId="0" borderId="25" xfId="1" applyNumberFormat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left" vertical="center" wrapText="1"/>
    </xf>
    <xf numFmtId="49" fontId="17" fillId="0" borderId="27" xfId="1" applyNumberFormat="1" applyFont="1" applyBorder="1" applyAlignment="1">
      <alignment horizontal="left" vertical="center" wrapText="1"/>
    </xf>
    <xf numFmtId="49" fontId="17" fillId="0" borderId="20" xfId="1" applyNumberFormat="1" applyFont="1" applyBorder="1" applyAlignment="1">
      <alignment horizontal="left" vertical="center" wrapText="1"/>
    </xf>
    <xf numFmtId="49" fontId="17" fillId="0" borderId="17" xfId="1" applyNumberFormat="1" applyFont="1" applyBorder="1" applyAlignment="1">
      <alignment horizontal="left" vertical="center" wrapText="1"/>
    </xf>
    <xf numFmtId="49" fontId="17" fillId="0" borderId="45" xfId="1" applyNumberFormat="1" applyFont="1" applyBorder="1" applyAlignment="1">
      <alignment horizontal="left" vertical="center" wrapText="1"/>
    </xf>
    <xf numFmtId="49" fontId="17" fillId="0" borderId="18" xfId="1" applyNumberFormat="1" applyFont="1" applyBorder="1" applyAlignment="1">
      <alignment horizontal="left" vertical="center" wrapText="1"/>
    </xf>
    <xf numFmtId="49" fontId="3" fillId="0" borderId="38" xfId="1" applyNumberFormat="1" applyFont="1" applyBorder="1" applyAlignment="1">
      <alignment horizontal="left" vertical="center" wrapText="1"/>
    </xf>
    <xf numFmtId="49" fontId="26" fillId="0" borderId="23" xfId="1" applyNumberFormat="1" applyFont="1" applyBorder="1" applyAlignment="1">
      <alignment horizontal="center" vertical="center" wrapText="1"/>
    </xf>
    <xf numFmtId="49" fontId="26" fillId="0" borderId="25" xfId="1" applyNumberFormat="1" applyFont="1" applyBorder="1" applyAlignment="1">
      <alignment horizontal="center" vertical="center" wrapText="1"/>
    </xf>
    <xf numFmtId="49" fontId="25" fillId="0" borderId="24" xfId="1" applyNumberFormat="1" applyFont="1" applyBorder="1" applyAlignment="1">
      <alignment horizontal="left" vertical="center" wrapText="1"/>
    </xf>
    <xf numFmtId="49" fontId="25" fillId="0" borderId="39" xfId="1" applyNumberFormat="1" applyFont="1" applyBorder="1" applyAlignment="1">
      <alignment horizontal="left" vertical="center" wrapText="1"/>
    </xf>
    <xf numFmtId="49" fontId="17" fillId="0" borderId="47" xfId="1" applyNumberFormat="1" applyFont="1" applyBorder="1" applyAlignment="1">
      <alignment horizontal="center" vertical="center"/>
    </xf>
    <xf numFmtId="49" fontId="8" fillId="0" borderId="38" xfId="1" applyNumberFormat="1" applyFont="1" applyBorder="1" applyAlignment="1">
      <alignment horizontal="left" vertical="center" wrapText="1"/>
    </xf>
    <xf numFmtId="165" fontId="17" fillId="0" borderId="23" xfId="1" applyNumberFormat="1" applyFont="1" applyBorder="1" applyAlignment="1">
      <alignment horizontal="center" vertical="center"/>
    </xf>
    <xf numFmtId="165" fontId="25" fillId="0" borderId="24" xfId="1" applyNumberFormat="1" applyFont="1" applyBorder="1" applyAlignment="1">
      <alignment horizontal="center" vertical="center"/>
    </xf>
    <xf numFmtId="165" fontId="25" fillId="0" borderId="25" xfId="1" applyNumberFormat="1" applyFont="1" applyBorder="1" applyAlignment="1">
      <alignment horizontal="center" vertical="center"/>
    </xf>
    <xf numFmtId="49" fontId="4" fillId="0" borderId="36" xfId="1" applyNumberFormat="1" applyFont="1" applyBorder="1" applyAlignment="1">
      <alignment horizontal="center" vertical="center"/>
    </xf>
    <xf numFmtId="49" fontId="4" fillId="0" borderId="41" xfId="1" applyNumberFormat="1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 wrapText="1"/>
    </xf>
    <xf numFmtId="49" fontId="7" fillId="0" borderId="27" xfId="1" applyNumberFormat="1" applyFont="1" applyBorder="1" applyAlignment="1">
      <alignment horizontal="center" vertical="center" wrapText="1"/>
    </xf>
    <xf numFmtId="49" fontId="7" fillId="0" borderId="20" xfId="1" applyNumberFormat="1" applyFont="1" applyBorder="1" applyAlignment="1">
      <alignment horizontal="center" vertical="center" wrapText="1"/>
    </xf>
    <xf numFmtId="49" fontId="7" fillId="0" borderId="17" xfId="1" applyNumberFormat="1" applyFont="1" applyBorder="1" applyAlignment="1">
      <alignment horizontal="center" vertical="center" wrapText="1"/>
    </xf>
    <xf numFmtId="49" fontId="7" fillId="0" borderId="45" xfId="1" applyNumberFormat="1" applyFont="1" applyBorder="1" applyAlignment="1">
      <alignment horizontal="center" vertical="center" wrapText="1"/>
    </xf>
    <xf numFmtId="49" fontId="7" fillId="0" borderId="18" xfId="1" applyNumberFormat="1" applyFont="1" applyBorder="1" applyAlignment="1">
      <alignment horizontal="center" vertical="center" wrapText="1"/>
    </xf>
    <xf numFmtId="49" fontId="5" fillId="0" borderId="23" xfId="1" applyNumberFormat="1" applyFont="1" applyBorder="1" applyAlignment="1">
      <alignment horizontal="center" vertical="center" wrapText="1"/>
    </xf>
    <xf numFmtId="49" fontId="5" fillId="0" borderId="24" xfId="1" applyNumberFormat="1" applyFont="1" applyBorder="1" applyAlignment="1">
      <alignment horizontal="center" vertical="center" wrapText="1"/>
    </xf>
    <xf numFmtId="49" fontId="5" fillId="0" borderId="39" xfId="1" applyNumberFormat="1" applyFont="1" applyBorder="1" applyAlignment="1">
      <alignment horizontal="center" vertical="center" wrapText="1"/>
    </xf>
    <xf numFmtId="49" fontId="7" fillId="0" borderId="24" xfId="1" applyNumberFormat="1" applyFont="1" applyBorder="1" applyAlignment="1">
      <alignment horizontal="center" vertical="center" wrapText="1"/>
    </xf>
    <xf numFmtId="49" fontId="7" fillId="0" borderId="39" xfId="1" applyNumberFormat="1" applyFont="1" applyBorder="1" applyAlignment="1">
      <alignment horizontal="center" vertical="center" wrapText="1"/>
    </xf>
    <xf numFmtId="49" fontId="19" fillId="0" borderId="24" xfId="1" applyNumberFormat="1" applyFont="1" applyBorder="1" applyAlignment="1">
      <alignment horizontal="center" vertical="center" wrapText="1"/>
    </xf>
    <xf numFmtId="49" fontId="19" fillId="0" borderId="39" xfId="1" applyNumberFormat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left" vertical="top" wrapText="1"/>
    </xf>
    <xf numFmtId="0" fontId="31" fillId="0" borderId="5" xfId="1" applyFont="1" applyBorder="1" applyAlignment="1">
      <alignment horizontal="left" vertical="top" wrapText="1"/>
    </xf>
    <xf numFmtId="0" fontId="31" fillId="0" borderId="3" xfId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 wrapText="1"/>
    </xf>
    <xf numFmtId="0" fontId="32" fillId="0" borderId="3" xfId="1" applyFont="1" applyBorder="1" applyAlignment="1">
      <alignment horizontal="center" vertical="center" wrapText="1"/>
    </xf>
    <xf numFmtId="0" fontId="32" fillId="0" borderId="4" xfId="1" applyFont="1" applyBorder="1" applyAlignment="1">
      <alignment horizontal="center" vertical="center" wrapText="1"/>
    </xf>
    <xf numFmtId="49" fontId="31" fillId="0" borderId="1" xfId="1" applyNumberFormat="1" applyFont="1" applyBorder="1" applyAlignment="1">
      <alignment horizontal="center" vertical="top" wrapText="1"/>
    </xf>
    <xf numFmtId="49" fontId="31" fillId="0" borderId="5" xfId="1" applyNumberFormat="1" applyFont="1" applyBorder="1" applyAlignment="1">
      <alignment horizontal="center" vertical="top" wrapText="1"/>
    </xf>
    <xf numFmtId="49" fontId="38" fillId="0" borderId="38" xfId="1" applyNumberFormat="1" applyFont="1" applyBorder="1" applyAlignment="1">
      <alignment horizontal="center" vertical="center" wrapText="1"/>
    </xf>
    <xf numFmtId="49" fontId="37" fillId="0" borderId="24" xfId="1" applyNumberFormat="1" applyFont="1" applyBorder="1" applyAlignment="1">
      <alignment horizontal="center" vertical="center" wrapText="1"/>
    </xf>
    <xf numFmtId="49" fontId="37" fillId="0" borderId="39" xfId="1" applyNumberFormat="1" applyFont="1" applyBorder="1" applyAlignment="1">
      <alignment horizontal="center" vertical="center" wrapText="1"/>
    </xf>
    <xf numFmtId="49" fontId="27" fillId="0" borderId="0" xfId="1" applyNumberFormat="1" applyFont="1" applyAlignment="1">
      <alignment horizontal="center" vertical="center" wrapText="1"/>
    </xf>
    <xf numFmtId="49" fontId="28" fillId="0" borderId="3" xfId="1" applyNumberFormat="1" applyFont="1" applyBorder="1" applyAlignment="1">
      <alignment horizontal="center" vertical="center"/>
    </xf>
    <xf numFmtId="49" fontId="28" fillId="0" borderId="4" xfId="1" applyNumberFormat="1" applyFont="1" applyBorder="1" applyAlignment="1">
      <alignment horizontal="center" vertical="center"/>
    </xf>
    <xf numFmtId="49" fontId="31" fillId="0" borderId="2" xfId="1" applyNumberFormat="1" applyFont="1" applyBorder="1" applyAlignment="1">
      <alignment horizontal="center" vertical="top"/>
    </xf>
    <xf numFmtId="0" fontId="34" fillId="0" borderId="1" xfId="1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19" fillId="0" borderId="24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49" fontId="16" fillId="0" borderId="38" xfId="1" applyNumberFormat="1" applyFont="1" applyBorder="1" applyAlignment="1">
      <alignment horizontal="left" vertical="center" wrapText="1"/>
    </xf>
    <xf numFmtId="49" fontId="15" fillId="0" borderId="38" xfId="1" applyNumberFormat="1" applyFont="1" applyBorder="1" applyAlignment="1">
      <alignment horizontal="left" vertical="center" wrapText="1"/>
    </xf>
    <xf numFmtId="49" fontId="2" fillId="0" borderId="38" xfId="1" applyNumberFormat="1" applyFont="1" applyBorder="1" applyAlignment="1">
      <alignment horizontal="left" vertical="center" wrapText="1"/>
    </xf>
    <xf numFmtId="0" fontId="31" fillId="3" borderId="2" xfId="1" applyFont="1" applyFill="1" applyBorder="1" applyAlignment="1">
      <alignment horizontal="center" vertical="center" wrapText="1"/>
    </xf>
    <xf numFmtId="0" fontId="32" fillId="3" borderId="1" xfId="1" applyFont="1" applyFill="1" applyBorder="1" applyAlignment="1">
      <alignment horizontal="center" vertical="center" wrapText="1"/>
    </xf>
    <xf numFmtId="0" fontId="32" fillId="3" borderId="6" xfId="1" applyFont="1" applyFill="1" applyBorder="1" applyAlignment="1">
      <alignment horizontal="center" vertical="center" wrapText="1"/>
    </xf>
    <xf numFmtId="0" fontId="32" fillId="3" borderId="5" xfId="1" applyFont="1" applyFill="1" applyBorder="1" applyAlignment="1">
      <alignment horizontal="center" vertical="center" wrapText="1"/>
    </xf>
    <xf numFmtId="0" fontId="31" fillId="4" borderId="1" xfId="1" applyFont="1" applyFill="1" applyBorder="1" applyAlignment="1">
      <alignment horizontal="center" vertical="center" wrapText="1"/>
    </xf>
    <xf numFmtId="0" fontId="31" fillId="4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31" fillId="3" borderId="16" xfId="1" applyFont="1" applyFill="1" applyBorder="1" applyAlignment="1">
      <alignment horizontal="center" vertical="center" wrapText="1"/>
    </xf>
    <xf numFmtId="0" fontId="31" fillId="3" borderId="6" xfId="1" applyFont="1" applyFill="1" applyBorder="1" applyAlignment="1">
      <alignment horizontal="center" vertical="center" wrapText="1"/>
    </xf>
    <xf numFmtId="0" fontId="31" fillId="3" borderId="5" xfId="1" applyFont="1" applyFill="1" applyBorder="1" applyAlignment="1">
      <alignment horizontal="center" vertical="center" wrapText="1"/>
    </xf>
    <xf numFmtId="0" fontId="47" fillId="3" borderId="1" xfId="1" applyFont="1" applyFill="1" applyBorder="1" applyAlignment="1">
      <alignment horizontal="center" vertical="center" wrapText="1"/>
    </xf>
    <xf numFmtId="0" fontId="47" fillId="3" borderId="6" xfId="1" applyFont="1" applyFill="1" applyBorder="1" applyAlignment="1">
      <alignment horizontal="center" vertical="center" wrapText="1"/>
    </xf>
    <xf numFmtId="0" fontId="47" fillId="3" borderId="5" xfId="1" applyFont="1" applyFill="1" applyBorder="1" applyAlignment="1">
      <alignment horizontal="center" vertical="center" wrapText="1"/>
    </xf>
    <xf numFmtId="0" fontId="32" fillId="3" borderId="19" xfId="1" applyFont="1" applyFill="1" applyBorder="1" applyAlignment="1">
      <alignment horizontal="center" vertical="top" wrapText="1"/>
    </xf>
    <xf numFmtId="0" fontId="32" fillId="3" borderId="20" xfId="1" applyFont="1" applyFill="1" applyBorder="1" applyAlignment="1">
      <alignment horizontal="center" vertical="top" wrapText="1"/>
    </xf>
    <xf numFmtId="0" fontId="29" fillId="0" borderId="6" xfId="1" applyFont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top"/>
    </xf>
    <xf numFmtId="49" fontId="29" fillId="0" borderId="5" xfId="1" applyNumberFormat="1" applyFont="1" applyBorder="1" applyAlignment="1">
      <alignment horizontal="center" vertical="top"/>
    </xf>
    <xf numFmtId="49" fontId="25" fillId="0" borderId="23" xfId="1" applyNumberFormat="1" applyFont="1" applyBorder="1" applyAlignment="1">
      <alignment horizontal="center" vertical="center"/>
    </xf>
    <xf numFmtId="49" fontId="25" fillId="0" borderId="24" xfId="1" applyNumberFormat="1" applyFont="1" applyBorder="1" applyAlignment="1">
      <alignment horizontal="center" vertical="center"/>
    </xf>
    <xf numFmtId="49" fontId="25" fillId="0" borderId="25" xfId="1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wrapText="1"/>
    </xf>
    <xf numFmtId="49" fontId="10" fillId="0" borderId="38" xfId="1" applyNumberFormat="1" applyFont="1" applyBorder="1" applyAlignment="1">
      <alignment horizontal="left" vertical="center" wrapText="1"/>
    </xf>
    <xf numFmtId="49" fontId="10" fillId="0" borderId="24" xfId="1" applyNumberFormat="1" applyFont="1" applyBorder="1" applyAlignment="1">
      <alignment horizontal="left" vertical="center" wrapText="1"/>
    </xf>
    <xf numFmtId="49" fontId="10" fillId="0" borderId="39" xfId="1" applyNumberFormat="1" applyFont="1" applyBorder="1" applyAlignment="1">
      <alignment horizontal="left" vertical="center" wrapText="1"/>
    </xf>
    <xf numFmtId="49" fontId="26" fillId="4" borderId="38" xfId="1" applyNumberFormat="1" applyFont="1" applyFill="1" applyBorder="1" applyAlignment="1">
      <alignment horizontal="center" vertical="center" wrapText="1"/>
    </xf>
    <xf numFmtId="49" fontId="26" fillId="4" borderId="24" xfId="1" applyNumberFormat="1" applyFont="1" applyFill="1" applyBorder="1" applyAlignment="1">
      <alignment horizontal="center" vertical="center" wrapText="1"/>
    </xf>
    <xf numFmtId="49" fontId="26" fillId="4" borderId="39" xfId="1" applyNumberFormat="1" applyFont="1" applyFill="1" applyBorder="1" applyAlignment="1">
      <alignment horizontal="center" vertical="center" wrapText="1"/>
    </xf>
    <xf numFmtId="49" fontId="26" fillId="5" borderId="38" xfId="1" applyNumberFormat="1" applyFont="1" applyFill="1" applyBorder="1" applyAlignment="1">
      <alignment horizontal="center" vertical="center" wrapText="1"/>
    </xf>
    <xf numFmtId="49" fontId="26" fillId="5" borderId="24" xfId="1" applyNumberFormat="1" applyFont="1" applyFill="1" applyBorder="1" applyAlignment="1">
      <alignment horizontal="center" vertical="center" wrapText="1"/>
    </xf>
    <xf numFmtId="49" fontId="26" fillId="5" borderId="39" xfId="1" applyNumberFormat="1" applyFont="1" applyFill="1" applyBorder="1" applyAlignment="1">
      <alignment horizontal="center" vertical="center" wrapText="1"/>
    </xf>
    <xf numFmtId="49" fontId="26" fillId="0" borderId="0" xfId="1" applyNumberFormat="1" applyFont="1" applyBorder="1" applyAlignment="1">
      <alignment horizontal="center" vertical="center" wrapText="1"/>
    </xf>
    <xf numFmtId="49" fontId="2" fillId="0" borderId="38" xfId="1" applyNumberFormat="1" applyFont="1" applyBorder="1" applyAlignment="1">
      <alignment horizontal="center" vertical="center" wrapText="1"/>
    </xf>
    <xf numFmtId="49" fontId="10" fillId="0" borderId="24" xfId="1" applyNumberFormat="1" applyFont="1" applyBorder="1" applyAlignment="1">
      <alignment horizontal="center" vertical="center" wrapText="1"/>
    </xf>
    <xf numFmtId="49" fontId="10" fillId="0" borderId="39" xfId="1" applyNumberFormat="1" applyFont="1" applyBorder="1" applyAlignment="1">
      <alignment horizontal="center" vertical="center" wrapText="1"/>
    </xf>
    <xf numFmtId="49" fontId="26" fillId="0" borderId="48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/>
    </xf>
    <xf numFmtId="49" fontId="10" fillId="0" borderId="38" xfId="1" applyNumberFormat="1" applyFont="1" applyBorder="1" applyAlignment="1">
      <alignment horizontal="center" vertical="center" wrapText="1"/>
    </xf>
    <xf numFmtId="49" fontId="2" fillId="0" borderId="36" xfId="1" applyNumberFormat="1" applyFont="1" applyBorder="1" applyAlignment="1">
      <alignment horizontal="center" vertical="center"/>
    </xf>
    <xf numFmtId="49" fontId="2" fillId="0" borderId="41" xfId="1" applyNumberFormat="1" applyFont="1" applyBorder="1" applyAlignment="1">
      <alignment horizontal="center" vertical="center"/>
    </xf>
    <xf numFmtId="0" fontId="32" fillId="5" borderId="2" xfId="1" applyFont="1" applyFill="1" applyBorder="1" applyAlignment="1">
      <alignment horizontal="center" vertical="center" wrapText="1"/>
    </xf>
    <xf numFmtId="49" fontId="31" fillId="5" borderId="2" xfId="1" applyNumberFormat="1" applyFont="1" applyFill="1" applyBorder="1" applyAlignment="1">
      <alignment horizontal="center" vertical="top"/>
    </xf>
    <xf numFmtId="49" fontId="30" fillId="5" borderId="2" xfId="1" applyNumberFormat="1" applyFont="1" applyFill="1" applyBorder="1" applyAlignment="1">
      <alignment horizontal="center" vertical="top" wrapText="1"/>
    </xf>
    <xf numFmtId="0" fontId="31" fillId="5" borderId="2" xfId="1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 wrapText="1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1" fillId="0" borderId="1" xfId="1" applyFont="1" applyBorder="1" applyAlignment="1">
      <alignment horizontal="center" vertical="top" wrapText="1"/>
    </xf>
    <xf numFmtId="0" fontId="31" fillId="0" borderId="5" xfId="1" applyFont="1" applyBorder="1" applyAlignment="1">
      <alignment horizontal="center" vertical="top" wrapText="1"/>
    </xf>
    <xf numFmtId="49" fontId="32" fillId="0" borderId="1" xfId="1" applyNumberFormat="1" applyFont="1" applyBorder="1" applyAlignment="1">
      <alignment horizontal="center" vertical="top" wrapText="1"/>
    </xf>
    <xf numFmtId="49" fontId="32" fillId="0" borderId="6" xfId="1" applyNumberFormat="1" applyFont="1" applyBorder="1" applyAlignment="1">
      <alignment horizontal="center" vertical="top" wrapText="1"/>
    </xf>
    <xf numFmtId="49" fontId="32" fillId="0" borderId="5" xfId="1" applyNumberFormat="1" applyFont="1" applyBorder="1" applyAlignment="1">
      <alignment horizontal="center" vertical="top" wrapText="1"/>
    </xf>
    <xf numFmtId="0" fontId="31" fillId="0" borderId="6" xfId="1" applyFont="1" applyBorder="1" applyAlignment="1">
      <alignment horizontal="left" vertical="top" wrapText="1"/>
    </xf>
    <xf numFmtId="0" fontId="32" fillId="0" borderId="1" xfId="1" applyFont="1" applyBorder="1" applyAlignment="1">
      <alignment horizontal="left" vertical="top" wrapText="1"/>
    </xf>
    <xf numFmtId="0" fontId="32" fillId="0" borderId="6" xfId="1" applyFont="1" applyBorder="1" applyAlignment="1">
      <alignment horizontal="left" vertical="top" wrapText="1"/>
    </xf>
    <xf numFmtId="49" fontId="51" fillId="0" borderId="0" xfId="1" applyNumberFormat="1" applyFont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/>
    </xf>
    <xf numFmtId="165" fontId="26" fillId="4" borderId="38" xfId="1" applyNumberFormat="1" applyFont="1" applyFill="1" applyBorder="1" applyAlignment="1">
      <alignment horizontal="center" vertical="center"/>
    </xf>
    <xf numFmtId="49" fontId="1" fillId="0" borderId="38" xfId="1" applyNumberFormat="1" applyFont="1" applyBorder="1" applyAlignment="1">
      <alignment horizontal="left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165" fontId="26" fillId="4" borderId="30" xfId="1" applyNumberFormat="1" applyFont="1" applyFill="1" applyBorder="1" applyAlignment="1">
      <alignment horizontal="center" vertical="center"/>
    </xf>
    <xf numFmtId="49" fontId="1" fillId="0" borderId="38" xfId="1" applyNumberFormat="1" applyFont="1" applyBorder="1" applyAlignment="1">
      <alignment horizontal="center" vertical="center" wrapText="1"/>
    </xf>
    <xf numFmtId="10" fontId="29" fillId="0" borderId="5" xfId="1" applyNumberFormat="1" applyFont="1" applyBorder="1" applyAlignment="1">
      <alignment horizontal="center" vertical="center"/>
    </xf>
    <xf numFmtId="49" fontId="30" fillId="4" borderId="13" xfId="1" applyNumberFormat="1" applyFont="1" applyFill="1" applyBorder="1" applyAlignment="1">
      <alignment horizontal="center" vertical="top"/>
    </xf>
    <xf numFmtId="49" fontId="30" fillId="4" borderId="10" xfId="1" applyNumberFormat="1" applyFont="1" applyFill="1" applyBorder="1" applyAlignment="1">
      <alignment horizontal="center" vertical="top"/>
    </xf>
    <xf numFmtId="49" fontId="30" fillId="4" borderId="11" xfId="1" applyNumberFormat="1" applyFont="1" applyFill="1" applyBorder="1" applyAlignment="1">
      <alignment horizontal="center" vertical="top"/>
    </xf>
    <xf numFmtId="49" fontId="30" fillId="5" borderId="2" xfId="1" applyNumberFormat="1" applyFont="1" applyFill="1" applyBorder="1" applyAlignment="1">
      <alignment horizontal="center" vertical="top"/>
    </xf>
    <xf numFmtId="49" fontId="30" fillId="5" borderId="3" xfId="1" applyNumberFormat="1" applyFont="1" applyFill="1" applyBorder="1" applyAlignment="1">
      <alignment horizontal="center" vertical="top" wrapText="1"/>
    </xf>
    <xf numFmtId="49" fontId="30" fillId="5" borderId="4" xfId="1" applyNumberFormat="1" applyFont="1" applyFill="1" applyBorder="1" applyAlignment="1">
      <alignment horizontal="center" vertical="top" wrapText="1"/>
    </xf>
    <xf numFmtId="49" fontId="30" fillId="5" borderId="52" xfId="1" applyNumberFormat="1" applyFont="1" applyFill="1" applyBorder="1" applyAlignment="1">
      <alignment horizontal="center" vertical="top" wrapText="1"/>
    </xf>
    <xf numFmtId="49" fontId="30" fillId="4" borderId="14" xfId="1" applyNumberFormat="1" applyFont="1" applyFill="1" applyBorder="1" applyAlignment="1">
      <alignment horizontal="center" vertical="top"/>
    </xf>
    <xf numFmtId="49" fontId="30" fillId="4" borderId="21" xfId="1" applyNumberFormat="1" applyFont="1" applyFill="1" applyBorder="1" applyAlignment="1">
      <alignment horizontal="center" vertical="top"/>
    </xf>
    <xf numFmtId="49" fontId="30" fillId="4" borderId="15" xfId="1" applyNumberFormat="1" applyFont="1" applyFill="1" applyBorder="1" applyAlignment="1">
      <alignment horizontal="center" vertical="top"/>
    </xf>
    <xf numFmtId="0" fontId="30" fillId="4" borderId="1" xfId="0" applyFont="1" applyFill="1" applyBorder="1" applyAlignment="1">
      <alignment horizontal="center" vertical="top" wrapText="1"/>
    </xf>
    <xf numFmtId="0" fontId="34" fillId="4" borderId="1" xfId="1" applyFont="1" applyFill="1" applyBorder="1" applyAlignment="1">
      <alignment horizontal="center" vertical="center" wrapText="1"/>
    </xf>
    <xf numFmtId="49" fontId="30" fillId="4" borderId="12" xfId="1" applyNumberFormat="1" applyFont="1" applyFill="1" applyBorder="1" applyAlignment="1">
      <alignment horizontal="center" vertical="top"/>
    </xf>
    <xf numFmtId="49" fontId="30" fillId="4" borderId="0" xfId="1" applyNumberFormat="1" applyFont="1" applyFill="1" applyBorder="1" applyAlignment="1">
      <alignment horizontal="center" vertical="top"/>
    </xf>
    <xf numFmtId="0" fontId="30" fillId="4" borderId="6" xfId="0" applyFont="1" applyFill="1" applyBorder="1" applyAlignment="1">
      <alignment horizontal="center" vertical="top" wrapText="1"/>
    </xf>
    <xf numFmtId="0" fontId="34" fillId="4" borderId="6" xfId="1" applyFont="1" applyFill="1" applyBorder="1" applyAlignment="1">
      <alignment horizontal="center" vertical="center" wrapText="1"/>
    </xf>
    <xf numFmtId="49" fontId="30" fillId="4" borderId="22" xfId="1" applyNumberFormat="1" applyFont="1" applyFill="1" applyBorder="1" applyAlignment="1">
      <alignment horizontal="center" vertical="top"/>
    </xf>
    <xf numFmtId="0" fontId="30" fillId="4" borderId="5" xfId="0" applyFont="1" applyFill="1" applyBorder="1" applyAlignment="1">
      <alignment horizontal="center" vertical="top" wrapText="1"/>
    </xf>
    <xf numFmtId="0" fontId="34" fillId="4" borderId="5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AF8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U154"/>
  <sheetViews>
    <sheetView zoomScale="85" zoomScaleNormal="85" workbookViewId="0">
      <pane xSplit="5" ySplit="6" topLeftCell="F133" activePane="bottomRight" state="frozen"/>
      <selection pane="topRight" activeCell="F1" sqref="F1"/>
      <selection pane="bottomLeft" activeCell="A5" sqref="A5"/>
      <selection pane="bottomRight" activeCell="B135" sqref="B135:E135"/>
    </sheetView>
  </sheetViews>
  <sheetFormatPr defaultColWidth="9.140625" defaultRowHeight="15" x14ac:dyDescent="0.25"/>
  <cols>
    <col min="1" max="1" width="9.7109375" style="2" customWidth="1"/>
    <col min="2" max="2" width="13.28515625" style="2" customWidth="1"/>
    <col min="3" max="3" width="11.28515625" style="3" customWidth="1"/>
    <col min="4" max="4" width="42" style="4" customWidth="1"/>
    <col min="5" max="5" width="25.5703125" style="5" customWidth="1"/>
    <col min="6" max="6" width="10.5703125" style="6" customWidth="1"/>
    <col min="7" max="7" width="17" style="5" customWidth="1"/>
    <col min="8" max="8" width="15.5703125" style="5" customWidth="1"/>
    <col min="9" max="9" width="15" style="5" customWidth="1"/>
    <col min="10" max="10" width="19.5703125" style="5" customWidth="1"/>
    <col min="11" max="11" width="3.42578125" style="1" customWidth="1"/>
    <col min="12" max="12" width="7" style="1" customWidth="1"/>
    <col min="13" max="13" width="43" style="1" customWidth="1"/>
    <col min="14" max="14" width="9.140625" style="1"/>
    <col min="15" max="15" width="6" style="1" customWidth="1"/>
    <col min="16" max="16" width="8.140625" style="1" customWidth="1"/>
    <col min="17" max="17" width="7.7109375" style="1" customWidth="1"/>
    <col min="18" max="18" width="6.42578125" style="1" customWidth="1"/>
    <col min="19" max="19" width="9.140625" style="1"/>
    <col min="20" max="20" width="12.5703125" style="1" customWidth="1"/>
    <col min="21" max="21" width="14.85546875" style="1" customWidth="1"/>
    <col min="22" max="16384" width="9.140625" style="1"/>
  </cols>
  <sheetData>
    <row r="2" spans="1:21" ht="34.5" customHeight="1" x14ac:dyDescent="0.25">
      <c r="A2" s="476" t="s">
        <v>243</v>
      </c>
      <c r="B2" s="476"/>
      <c r="C2" s="476"/>
      <c r="D2" s="476"/>
      <c r="E2" s="476"/>
      <c r="F2" s="476"/>
      <c r="G2" s="476"/>
      <c r="H2" s="476"/>
      <c r="I2" s="476"/>
      <c r="J2" s="476"/>
    </row>
    <row r="3" spans="1:21" ht="19.5" customHeight="1" x14ac:dyDescent="0.25"/>
    <row r="4" spans="1:21" s="9" customFormat="1" ht="72" customHeight="1" x14ac:dyDescent="0.25">
      <c r="A4" s="154" t="s">
        <v>0</v>
      </c>
      <c r="B4" s="155" t="s">
        <v>1</v>
      </c>
      <c r="C4" s="477" t="s">
        <v>2</v>
      </c>
      <c r="D4" s="479" t="s">
        <v>3</v>
      </c>
      <c r="E4" s="479" t="s">
        <v>4</v>
      </c>
      <c r="F4" s="479" t="s">
        <v>5</v>
      </c>
      <c r="G4" s="481" t="s">
        <v>241</v>
      </c>
      <c r="H4" s="483" t="s">
        <v>242</v>
      </c>
      <c r="I4" s="483" t="s">
        <v>7</v>
      </c>
      <c r="J4" s="485" t="s">
        <v>8</v>
      </c>
      <c r="L4" s="1"/>
      <c r="M4" s="1"/>
      <c r="N4" s="1"/>
      <c r="O4" s="1"/>
      <c r="P4" s="1"/>
      <c r="Q4" s="1"/>
      <c r="R4" s="1"/>
      <c r="S4" s="1"/>
    </row>
    <row r="5" spans="1:21" s="9" customFormat="1" ht="15.75" x14ac:dyDescent="0.25">
      <c r="A5" s="486" t="s">
        <v>9</v>
      </c>
      <c r="B5" s="487"/>
      <c r="C5" s="478"/>
      <c r="D5" s="480"/>
      <c r="E5" s="480"/>
      <c r="F5" s="480"/>
      <c r="G5" s="482"/>
      <c r="H5" s="484"/>
      <c r="I5" s="484"/>
      <c r="J5" s="485"/>
      <c r="L5" s="1"/>
      <c r="M5" s="1"/>
      <c r="N5" s="1"/>
      <c r="O5" s="1"/>
      <c r="P5" s="1"/>
      <c r="Q5" s="1"/>
      <c r="R5" s="1"/>
      <c r="S5" s="1"/>
    </row>
    <row r="6" spans="1:21" s="9" customFormat="1" ht="19.5" customHeight="1" x14ac:dyDescent="0.25">
      <c r="A6" s="156"/>
      <c r="B6" s="156"/>
      <c r="C6" s="156">
        <v>1</v>
      </c>
      <c r="D6" s="157">
        <v>2</v>
      </c>
      <c r="E6" s="239">
        <v>3</v>
      </c>
      <c r="F6" s="239">
        <v>4</v>
      </c>
      <c r="G6" s="158">
        <v>6</v>
      </c>
      <c r="H6" s="239">
        <v>7</v>
      </c>
      <c r="I6" s="239">
        <v>8</v>
      </c>
      <c r="J6" s="239">
        <v>8</v>
      </c>
      <c r="L6"/>
      <c r="M6"/>
      <c r="N6"/>
      <c r="O6"/>
      <c r="P6" s="1"/>
      <c r="Q6" s="1"/>
      <c r="R6" s="1"/>
      <c r="S6" s="1"/>
      <c r="T6" s="40"/>
      <c r="U6" s="24"/>
    </row>
    <row r="7" spans="1:21" s="9" customFormat="1" ht="39.75" customHeight="1" x14ac:dyDescent="0.25">
      <c r="A7" s="260"/>
      <c r="B7" s="260"/>
      <c r="C7" s="261"/>
      <c r="D7" s="262"/>
      <c r="E7" s="238"/>
      <c r="F7" s="239"/>
      <c r="G7" s="237"/>
      <c r="H7" s="238"/>
      <c r="I7" s="238"/>
      <c r="J7" s="238"/>
      <c r="L7"/>
      <c r="M7"/>
      <c r="N7"/>
      <c r="O7"/>
      <c r="P7" s="1"/>
      <c r="Q7" s="1"/>
      <c r="R7" s="1"/>
      <c r="S7" s="1"/>
      <c r="T7" s="40"/>
      <c r="U7" s="24"/>
    </row>
    <row r="8" spans="1:21" s="9" customFormat="1" ht="39.75" customHeight="1" x14ac:dyDescent="0.25">
      <c r="A8" s="260"/>
      <c r="B8" s="260"/>
      <c r="C8" s="261"/>
      <c r="D8" s="262"/>
      <c r="E8" s="403"/>
      <c r="F8" s="239"/>
      <c r="G8" s="402"/>
      <c r="H8" s="403"/>
      <c r="I8" s="403"/>
      <c r="J8" s="403"/>
      <c r="L8"/>
      <c r="M8"/>
      <c r="N8"/>
      <c r="O8"/>
      <c r="P8" s="1"/>
      <c r="Q8" s="1"/>
      <c r="R8" s="1"/>
      <c r="S8" s="1"/>
      <c r="T8" s="40"/>
      <c r="U8" s="24"/>
    </row>
    <row r="9" spans="1:21" s="9" customFormat="1" ht="39.75" customHeight="1" x14ac:dyDescent="0.25">
      <c r="A9" s="260"/>
      <c r="B9" s="260"/>
      <c r="C9" s="261"/>
      <c r="D9" s="262"/>
      <c r="E9" s="403"/>
      <c r="F9" s="239"/>
      <c r="G9" s="402"/>
      <c r="H9" s="403"/>
      <c r="I9" s="403"/>
      <c r="J9" s="403"/>
      <c r="L9"/>
      <c r="M9"/>
      <c r="N9"/>
      <c r="O9"/>
      <c r="P9" s="1"/>
      <c r="Q9" s="1"/>
      <c r="R9" s="1"/>
      <c r="S9" s="1"/>
      <c r="T9" s="40"/>
      <c r="U9" s="24"/>
    </row>
    <row r="10" spans="1:21" s="9" customFormat="1" ht="19.5" customHeight="1" x14ac:dyDescent="0.25">
      <c r="A10" s="260"/>
      <c r="B10" s="260"/>
      <c r="C10" s="261"/>
      <c r="D10" s="262"/>
      <c r="E10" s="238"/>
      <c r="F10" s="239"/>
      <c r="G10" s="237"/>
      <c r="H10" s="238"/>
      <c r="I10" s="238"/>
      <c r="J10" s="238"/>
      <c r="L10"/>
      <c r="M10"/>
      <c r="N10"/>
      <c r="O10"/>
      <c r="P10" s="1"/>
      <c r="Q10" s="1"/>
      <c r="R10" s="1"/>
      <c r="S10" s="1"/>
      <c r="T10" s="40"/>
      <c r="U10" s="40"/>
    </row>
    <row r="11" spans="1:21" s="9" customFormat="1" ht="19.5" customHeight="1" x14ac:dyDescent="0.25">
      <c r="A11" s="260"/>
      <c r="B11" s="260"/>
      <c r="C11" s="261"/>
      <c r="D11" s="262"/>
      <c r="E11" s="238"/>
      <c r="F11" s="239"/>
      <c r="G11" s="237"/>
      <c r="H11" s="238"/>
      <c r="I11" s="238"/>
      <c r="J11" s="238"/>
      <c r="L11"/>
      <c r="M11"/>
      <c r="N11"/>
      <c r="O11"/>
      <c r="P11" s="1"/>
      <c r="Q11" s="1"/>
      <c r="R11" s="1"/>
      <c r="S11" s="1"/>
      <c r="T11" s="40"/>
      <c r="U11" s="40"/>
    </row>
    <row r="12" spans="1:21" s="19" customFormat="1" ht="38.25" customHeight="1" thickBot="1" x14ac:dyDescent="0.3">
      <c r="A12" s="159"/>
      <c r="B12" s="159"/>
      <c r="C12" s="457" t="s">
        <v>10</v>
      </c>
      <c r="D12" s="458"/>
      <c r="E12" s="160" t="s">
        <v>11</v>
      </c>
      <c r="F12" s="161" t="s">
        <v>12</v>
      </c>
      <c r="G12" s="162">
        <f t="shared" ref="G12:H14" si="0">G13</f>
        <v>10</v>
      </c>
      <c r="H12" s="162">
        <f t="shared" si="0"/>
        <v>0</v>
      </c>
      <c r="I12" s="163">
        <v>0</v>
      </c>
      <c r="J12" s="164"/>
      <c r="L12"/>
      <c r="M12"/>
      <c r="N12"/>
      <c r="O12"/>
      <c r="P12" s="1"/>
      <c r="Q12" s="1"/>
      <c r="R12" s="1"/>
      <c r="S12" s="1"/>
      <c r="T12" s="40"/>
      <c r="U12" s="40"/>
    </row>
    <row r="13" spans="1:21" s="24" customFormat="1" ht="58.5" customHeight="1" x14ac:dyDescent="0.25">
      <c r="A13" s="240"/>
      <c r="B13" s="240"/>
      <c r="C13" s="459" t="s">
        <v>13</v>
      </c>
      <c r="D13" s="460"/>
      <c r="E13" s="249" t="s">
        <v>11</v>
      </c>
      <c r="F13" s="165" t="s">
        <v>12</v>
      </c>
      <c r="G13" s="166">
        <f t="shared" si="0"/>
        <v>10</v>
      </c>
      <c r="H13" s="166">
        <f t="shared" si="0"/>
        <v>0</v>
      </c>
      <c r="I13" s="167">
        <v>0</v>
      </c>
      <c r="J13" s="168"/>
      <c r="L13"/>
      <c r="M13"/>
      <c r="N13"/>
      <c r="O13"/>
      <c r="P13" s="1"/>
      <c r="Q13" s="1"/>
      <c r="R13" s="1"/>
      <c r="S13" s="1"/>
      <c r="T13" s="40"/>
      <c r="U13" s="40"/>
    </row>
    <row r="14" spans="1:21" ht="15.75" x14ac:dyDescent="0.25">
      <c r="A14" s="441" t="s">
        <v>245</v>
      </c>
      <c r="B14" s="441" t="s">
        <v>14</v>
      </c>
      <c r="C14" s="441" t="s">
        <v>244</v>
      </c>
      <c r="D14" s="461" t="s">
        <v>16</v>
      </c>
      <c r="E14" s="169" t="s">
        <v>17</v>
      </c>
      <c r="F14" s="169" t="s">
        <v>12</v>
      </c>
      <c r="G14" s="170">
        <f t="shared" si="0"/>
        <v>10</v>
      </c>
      <c r="H14" s="170">
        <f t="shared" si="0"/>
        <v>0</v>
      </c>
      <c r="I14" s="171">
        <v>0</v>
      </c>
      <c r="J14" s="488"/>
      <c r="L14"/>
      <c r="M14"/>
      <c r="N14"/>
      <c r="O14"/>
      <c r="T14" s="40"/>
      <c r="U14" s="40"/>
    </row>
    <row r="15" spans="1:21" ht="63" x14ac:dyDescent="0.25">
      <c r="A15" s="442"/>
      <c r="B15" s="442"/>
      <c r="C15" s="442"/>
      <c r="D15" s="462"/>
      <c r="E15" s="253" t="s">
        <v>18</v>
      </c>
      <c r="F15" s="253" t="s">
        <v>12</v>
      </c>
      <c r="G15" s="172">
        <v>10</v>
      </c>
      <c r="H15" s="172">
        <v>0</v>
      </c>
      <c r="I15" s="173">
        <v>0</v>
      </c>
      <c r="J15" s="489"/>
      <c r="K15" s="348"/>
      <c r="L15"/>
      <c r="M15"/>
      <c r="N15"/>
      <c r="O15"/>
      <c r="T15" s="40"/>
    </row>
    <row r="16" spans="1:21" s="19" customFormat="1" ht="54.75" customHeight="1" x14ac:dyDescent="0.25">
      <c r="A16" s="254"/>
      <c r="B16" s="254"/>
      <c r="C16" s="490" t="s">
        <v>19</v>
      </c>
      <c r="D16" s="491"/>
      <c r="E16" s="161" t="s">
        <v>20</v>
      </c>
      <c r="F16" s="161" t="s">
        <v>12</v>
      </c>
      <c r="G16" s="174">
        <f>G19</f>
        <v>40</v>
      </c>
      <c r="H16" s="174">
        <f>H19</f>
        <v>0</v>
      </c>
      <c r="I16" s="175">
        <f t="shared" ref="I16:I38" si="1">H16/G16</f>
        <v>0</v>
      </c>
      <c r="J16" s="176"/>
      <c r="L16"/>
      <c r="M16"/>
      <c r="N16"/>
      <c r="O16"/>
      <c r="P16" s="1"/>
      <c r="Q16" s="1"/>
      <c r="R16" s="1"/>
      <c r="S16" s="1"/>
      <c r="T16" s="40"/>
      <c r="U16" s="1"/>
    </row>
    <row r="17" spans="1:21" s="24" customFormat="1" ht="31.5" customHeight="1" x14ac:dyDescent="0.25">
      <c r="A17" s="492"/>
      <c r="B17" s="492"/>
      <c r="C17" s="468" t="s">
        <v>21</v>
      </c>
      <c r="D17" s="469"/>
      <c r="E17" s="256" t="s">
        <v>22</v>
      </c>
      <c r="F17" s="177" t="s">
        <v>12</v>
      </c>
      <c r="G17" s="178">
        <f>G19</f>
        <v>40</v>
      </c>
      <c r="H17" s="178">
        <f>H19</f>
        <v>0</v>
      </c>
      <c r="I17" s="167">
        <f t="shared" si="1"/>
        <v>0</v>
      </c>
      <c r="J17" s="168"/>
      <c r="L17"/>
      <c r="M17"/>
      <c r="N17"/>
      <c r="O17"/>
      <c r="P17" s="1"/>
      <c r="Q17" s="1"/>
      <c r="R17" s="1"/>
      <c r="S17" s="1"/>
      <c r="T17" s="40"/>
      <c r="U17" s="1"/>
    </row>
    <row r="18" spans="1:21" s="24" customFormat="1" ht="39.75" customHeight="1" x14ac:dyDescent="0.25">
      <c r="A18" s="467"/>
      <c r="B18" s="467"/>
      <c r="C18" s="468"/>
      <c r="D18" s="469"/>
      <c r="E18" s="256"/>
      <c r="F18" s="177"/>
      <c r="G18" s="178"/>
      <c r="H18" s="178"/>
      <c r="I18" s="167"/>
      <c r="J18" s="168"/>
      <c r="L18"/>
      <c r="M18"/>
      <c r="N18"/>
      <c r="O18"/>
      <c r="P18" s="1"/>
      <c r="Q18" s="1"/>
      <c r="R18" s="1"/>
      <c r="S18" s="1"/>
      <c r="T18" s="40"/>
      <c r="U18" s="1"/>
    </row>
    <row r="19" spans="1:21" s="24" customFormat="1" ht="32.25" customHeight="1" x14ac:dyDescent="0.25">
      <c r="A19" s="467"/>
      <c r="B19" s="467"/>
      <c r="C19" s="459"/>
      <c r="D19" s="460"/>
      <c r="E19" s="165" t="s">
        <v>11</v>
      </c>
      <c r="F19" s="165" t="s">
        <v>12</v>
      </c>
      <c r="G19" s="179">
        <f>G21+G26+G33</f>
        <v>40</v>
      </c>
      <c r="H19" s="179">
        <f>H21+H26+H33</f>
        <v>0</v>
      </c>
      <c r="I19" s="180">
        <f t="shared" si="1"/>
        <v>0</v>
      </c>
      <c r="J19" s="181"/>
      <c r="L19"/>
      <c r="M19"/>
      <c r="N19"/>
      <c r="O19"/>
      <c r="P19" s="1"/>
      <c r="Q19" s="1"/>
      <c r="R19" s="1"/>
      <c r="S19" s="1"/>
      <c r="T19" s="40"/>
      <c r="U19" s="1"/>
    </row>
    <row r="20" spans="1:21" s="40" customFormat="1" ht="64.5" customHeight="1" x14ac:dyDescent="0.25">
      <c r="A20" s="441" t="s">
        <v>248</v>
      </c>
      <c r="B20" s="463" t="s">
        <v>23</v>
      </c>
      <c r="C20" s="463" t="s">
        <v>15</v>
      </c>
      <c r="D20" s="493" t="s">
        <v>24</v>
      </c>
      <c r="E20" s="182" t="s">
        <v>17</v>
      </c>
      <c r="F20" s="182" t="s">
        <v>12</v>
      </c>
      <c r="G20" s="183">
        <f>G21</f>
        <v>40</v>
      </c>
      <c r="H20" s="183">
        <f>H21</f>
        <v>0</v>
      </c>
      <c r="I20" s="184">
        <f t="shared" si="1"/>
        <v>0</v>
      </c>
      <c r="J20" s="257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40" customFormat="1" ht="65.25" customHeight="1" x14ac:dyDescent="0.25">
      <c r="A21" s="442"/>
      <c r="B21" s="464"/>
      <c r="C21" s="464"/>
      <c r="D21" s="494"/>
      <c r="E21" s="185" t="s">
        <v>11</v>
      </c>
      <c r="F21" s="185" t="s">
        <v>12</v>
      </c>
      <c r="G21" s="186">
        <v>40</v>
      </c>
      <c r="H21" s="186"/>
      <c r="I21" s="184">
        <f t="shared" si="1"/>
        <v>0</v>
      </c>
      <c r="J21" s="187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40" customFormat="1" ht="65.25" customHeight="1" x14ac:dyDescent="0.25">
      <c r="A22" s="236"/>
      <c r="B22" s="242"/>
      <c r="C22" s="242"/>
      <c r="D22" s="188" t="s">
        <v>26</v>
      </c>
      <c r="E22" s="498" t="s">
        <v>18</v>
      </c>
      <c r="F22" s="185" t="s">
        <v>12</v>
      </c>
      <c r="G22" s="186">
        <v>0</v>
      </c>
      <c r="H22" s="186">
        <v>0</v>
      </c>
      <c r="I22" s="184">
        <v>0</v>
      </c>
      <c r="J22" s="187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40" customFormat="1" ht="48" customHeight="1" x14ac:dyDescent="0.25">
      <c r="A23" s="236"/>
      <c r="B23" s="242"/>
      <c r="C23" s="242"/>
      <c r="D23" s="189" t="s">
        <v>27</v>
      </c>
      <c r="E23" s="499"/>
      <c r="F23" s="185" t="s">
        <v>12</v>
      </c>
      <c r="G23" s="186">
        <v>0</v>
      </c>
      <c r="H23" s="186">
        <v>0</v>
      </c>
      <c r="I23" s="184">
        <v>0</v>
      </c>
      <c r="J23" s="187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40" customFormat="1" ht="23.25" customHeight="1" thickBot="1" x14ac:dyDescent="0.3">
      <c r="A24" s="242"/>
      <c r="B24" s="242"/>
      <c r="C24" s="242"/>
      <c r="D24" s="189"/>
      <c r="E24" s="190"/>
      <c r="F24" s="190"/>
      <c r="G24" s="191"/>
      <c r="H24" s="191"/>
      <c r="I24" s="184"/>
      <c r="J24" s="187"/>
      <c r="K24" s="24"/>
      <c r="L24"/>
      <c r="M24"/>
      <c r="N24"/>
      <c r="O24"/>
      <c r="P24" s="1"/>
      <c r="Q24" s="1"/>
      <c r="R24" s="1"/>
      <c r="S24" s="1"/>
      <c r="U24" s="24"/>
    </row>
    <row r="25" spans="1:21" s="40" customFormat="1" ht="19.5" hidden="1" customHeight="1" thickBot="1" x14ac:dyDescent="0.3">
      <c r="A25" s="463" t="s">
        <v>29</v>
      </c>
      <c r="B25" s="463" t="s">
        <v>30</v>
      </c>
      <c r="C25" s="463" t="s">
        <v>31</v>
      </c>
      <c r="D25" s="493" t="s">
        <v>32</v>
      </c>
      <c r="E25" s="182" t="s">
        <v>17</v>
      </c>
      <c r="F25" s="182" t="s">
        <v>12</v>
      </c>
      <c r="G25" s="183">
        <f>G26</f>
        <v>0</v>
      </c>
      <c r="H25" s="183">
        <f>H26</f>
        <v>0</v>
      </c>
      <c r="I25" s="184" t="e">
        <f t="shared" si="1"/>
        <v>#DIV/0!</v>
      </c>
      <c r="J25" s="450" t="s">
        <v>25</v>
      </c>
      <c r="L25"/>
      <c r="M25"/>
      <c r="N25"/>
      <c r="O25"/>
      <c r="P25" s="1"/>
      <c r="Q25" s="1"/>
      <c r="R25" s="1"/>
      <c r="S25" s="1"/>
    </row>
    <row r="26" spans="1:21" s="40" customFormat="1" ht="32.25" hidden="1" customHeight="1" thickBot="1" x14ac:dyDescent="0.3">
      <c r="A26" s="464"/>
      <c r="B26" s="464"/>
      <c r="C26" s="464"/>
      <c r="D26" s="500"/>
      <c r="E26" s="185" t="s">
        <v>11</v>
      </c>
      <c r="F26" s="185" t="s">
        <v>12</v>
      </c>
      <c r="G26" s="186">
        <f>G27+G28+G29+G30+G31</f>
        <v>0</v>
      </c>
      <c r="H26" s="186">
        <f>H27+H28+H29+H30+H31</f>
        <v>0</v>
      </c>
      <c r="I26" s="184" t="e">
        <f t="shared" si="1"/>
        <v>#DIV/0!</v>
      </c>
      <c r="J26" s="451"/>
      <c r="L26"/>
      <c r="M26"/>
      <c r="N26"/>
      <c r="O26"/>
      <c r="P26" s="1"/>
      <c r="Q26" s="1"/>
      <c r="R26" s="1"/>
      <c r="S26" s="1"/>
    </row>
    <row r="27" spans="1:21" s="40" customFormat="1" ht="63.75" hidden="1" customHeight="1" thickBot="1" x14ac:dyDescent="0.3">
      <c r="A27" s="242"/>
      <c r="B27" s="242"/>
      <c r="C27" s="242"/>
      <c r="D27" s="500"/>
      <c r="E27" s="190" t="s">
        <v>18</v>
      </c>
      <c r="F27" s="190" t="s">
        <v>12</v>
      </c>
      <c r="G27" s="191">
        <v>0</v>
      </c>
      <c r="H27" s="191">
        <v>0</v>
      </c>
      <c r="I27" s="184" t="e">
        <f t="shared" si="1"/>
        <v>#DIV/0!</v>
      </c>
      <c r="J27" s="451"/>
      <c r="L27"/>
      <c r="M27"/>
      <c r="N27"/>
      <c r="O27"/>
      <c r="P27" s="1"/>
      <c r="Q27" s="1"/>
      <c r="R27" s="1"/>
      <c r="S27" s="1"/>
    </row>
    <row r="28" spans="1:21" s="40" customFormat="1" ht="32.25" hidden="1" customHeight="1" thickBot="1" x14ac:dyDescent="0.3">
      <c r="A28" s="242"/>
      <c r="B28" s="242"/>
      <c r="C28" s="242"/>
      <c r="D28" s="500"/>
      <c r="E28" s="190" t="s">
        <v>33</v>
      </c>
      <c r="F28" s="190" t="s">
        <v>12</v>
      </c>
      <c r="G28" s="191">
        <v>0</v>
      </c>
      <c r="H28" s="191">
        <v>0</v>
      </c>
      <c r="I28" s="184" t="e">
        <f t="shared" si="1"/>
        <v>#DIV/0!</v>
      </c>
      <c r="J28" s="451"/>
      <c r="L28"/>
      <c r="M28"/>
      <c r="N28"/>
      <c r="O28"/>
      <c r="P28" s="1"/>
      <c r="Q28" s="1"/>
      <c r="R28" s="1"/>
      <c r="S28" s="1"/>
    </row>
    <row r="29" spans="1:21" s="40" customFormat="1" ht="32.25" hidden="1" customHeight="1" thickBot="1" x14ac:dyDescent="0.3">
      <c r="A29" s="242"/>
      <c r="B29" s="242"/>
      <c r="C29" s="242"/>
      <c r="D29" s="500"/>
      <c r="E29" s="190" t="s">
        <v>34</v>
      </c>
      <c r="F29" s="190" t="s">
        <v>12</v>
      </c>
      <c r="G29" s="191">
        <v>0</v>
      </c>
      <c r="H29" s="191">
        <v>0</v>
      </c>
      <c r="I29" s="184" t="e">
        <f t="shared" si="1"/>
        <v>#DIV/0!</v>
      </c>
      <c r="J29" s="451"/>
      <c r="L29"/>
      <c r="M29"/>
      <c r="N29"/>
      <c r="O29"/>
      <c r="P29" s="1"/>
      <c r="Q29" s="1"/>
      <c r="R29" s="1"/>
      <c r="S29" s="1"/>
    </row>
    <row r="30" spans="1:21" s="40" customFormat="1" ht="31.5" hidden="1" customHeight="1" x14ac:dyDescent="0.25">
      <c r="A30" s="242"/>
      <c r="B30" s="242"/>
      <c r="C30" s="242"/>
      <c r="D30" s="500"/>
      <c r="E30" s="190" t="s">
        <v>35</v>
      </c>
      <c r="F30" s="190" t="s">
        <v>12</v>
      </c>
      <c r="G30" s="191">
        <v>0</v>
      </c>
      <c r="H30" s="191">
        <v>0</v>
      </c>
      <c r="I30" s="184" t="e">
        <f t="shared" si="1"/>
        <v>#DIV/0!</v>
      </c>
      <c r="J30" s="45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s="40" customFormat="1" ht="63" hidden="1" customHeight="1" x14ac:dyDescent="0.25">
      <c r="A31" s="242"/>
      <c r="B31" s="242"/>
      <c r="C31" s="242"/>
      <c r="D31" s="494"/>
      <c r="E31" s="190" t="s">
        <v>28</v>
      </c>
      <c r="F31" s="190" t="s">
        <v>12</v>
      </c>
      <c r="G31" s="191">
        <v>0</v>
      </c>
      <c r="H31" s="191">
        <v>0</v>
      </c>
      <c r="I31" s="184" t="e">
        <f t="shared" si="1"/>
        <v>#DIV/0!</v>
      </c>
      <c r="J31" s="452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s="40" customFormat="1" ht="15.75" hidden="1" customHeight="1" x14ac:dyDescent="0.25">
      <c r="A32" s="463" t="s">
        <v>29</v>
      </c>
      <c r="B32" s="463" t="s">
        <v>36</v>
      </c>
      <c r="C32" s="463" t="s">
        <v>37</v>
      </c>
      <c r="D32" s="465" t="s">
        <v>38</v>
      </c>
      <c r="E32" s="182" t="s">
        <v>17</v>
      </c>
      <c r="F32" s="182" t="s">
        <v>12</v>
      </c>
      <c r="G32" s="183">
        <f>G33</f>
        <v>0</v>
      </c>
      <c r="H32" s="183">
        <f>H33</f>
        <v>0</v>
      </c>
      <c r="I32" s="184" t="e">
        <f t="shared" si="1"/>
        <v>#DIV/0!</v>
      </c>
      <c r="J32" s="450" t="s">
        <v>25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s="40" customFormat="1" ht="31.5" hidden="1" customHeight="1" x14ac:dyDescent="0.25">
      <c r="A33" s="464"/>
      <c r="B33" s="464"/>
      <c r="C33" s="464"/>
      <c r="D33" s="466"/>
      <c r="E33" s="185" t="s">
        <v>11</v>
      </c>
      <c r="F33" s="185" t="s">
        <v>12</v>
      </c>
      <c r="G33" s="186">
        <f>G34+G35+G36+G37+G38</f>
        <v>0</v>
      </c>
      <c r="H33" s="186">
        <f>H34+H35+H36+H37+H38</f>
        <v>0</v>
      </c>
      <c r="I33" s="184" t="e">
        <f t="shared" si="1"/>
        <v>#DIV/0!</v>
      </c>
      <c r="J33" s="451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s="40" customFormat="1" ht="63" hidden="1" customHeight="1" x14ac:dyDescent="0.25">
      <c r="A34" s="464"/>
      <c r="B34" s="464"/>
      <c r="C34" s="464"/>
      <c r="D34" s="466"/>
      <c r="E34" s="190" t="s">
        <v>18</v>
      </c>
      <c r="F34" s="190" t="s">
        <v>12</v>
      </c>
      <c r="G34" s="191">
        <v>0</v>
      </c>
      <c r="H34" s="191">
        <v>0</v>
      </c>
      <c r="I34" s="184" t="e">
        <f t="shared" si="1"/>
        <v>#DIV/0!</v>
      </c>
      <c r="J34" s="451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40" customFormat="1" ht="31.5" hidden="1" customHeight="1" x14ac:dyDescent="0.25">
      <c r="A35" s="464"/>
      <c r="B35" s="464"/>
      <c r="C35" s="464"/>
      <c r="D35" s="466"/>
      <c r="E35" s="190" t="s">
        <v>33</v>
      </c>
      <c r="F35" s="190" t="s">
        <v>12</v>
      </c>
      <c r="G35" s="191">
        <v>0</v>
      </c>
      <c r="H35" s="191">
        <v>0</v>
      </c>
      <c r="I35" s="184" t="e">
        <f t="shared" si="1"/>
        <v>#DIV/0!</v>
      </c>
      <c r="J35" s="451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s="40" customFormat="1" ht="60.75" hidden="1" customHeight="1" x14ac:dyDescent="0.25">
      <c r="A36" s="464"/>
      <c r="B36" s="464"/>
      <c r="C36" s="464"/>
      <c r="D36" s="466"/>
      <c r="E36" s="190" t="s">
        <v>34</v>
      </c>
      <c r="F36" s="190" t="s">
        <v>12</v>
      </c>
      <c r="G36" s="191">
        <v>0</v>
      </c>
      <c r="H36" s="191">
        <v>0</v>
      </c>
      <c r="I36" s="184" t="e">
        <f t="shared" si="1"/>
        <v>#DIV/0!</v>
      </c>
      <c r="J36" s="451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s="40" customFormat="1" ht="31.5" hidden="1" customHeight="1" x14ac:dyDescent="0.25">
      <c r="A37" s="464"/>
      <c r="B37" s="464"/>
      <c r="C37" s="464"/>
      <c r="D37" s="466"/>
      <c r="E37" s="190" t="s">
        <v>35</v>
      </c>
      <c r="F37" s="190" t="s">
        <v>12</v>
      </c>
      <c r="G37" s="191">
        <v>0</v>
      </c>
      <c r="H37" s="191">
        <v>0</v>
      </c>
      <c r="I37" s="184" t="e">
        <f t="shared" si="1"/>
        <v>#DIV/0!</v>
      </c>
      <c r="J37" s="451"/>
      <c r="L37"/>
      <c r="M37"/>
      <c r="N37"/>
      <c r="O37"/>
      <c r="P37" s="1"/>
      <c r="Q37" s="1"/>
      <c r="R37" s="1"/>
      <c r="S37" s="1"/>
    </row>
    <row r="38" spans="1:21" s="40" customFormat="1" ht="11.25" hidden="1" customHeight="1" x14ac:dyDescent="0.25">
      <c r="A38" s="464"/>
      <c r="B38" s="464"/>
      <c r="C38" s="464"/>
      <c r="D38" s="466"/>
      <c r="E38" s="190" t="s">
        <v>28</v>
      </c>
      <c r="F38" s="190" t="s">
        <v>12</v>
      </c>
      <c r="G38" s="191">
        <v>0</v>
      </c>
      <c r="H38" s="191">
        <v>0</v>
      </c>
      <c r="I38" s="184" t="e">
        <f t="shared" si="1"/>
        <v>#DIV/0!</v>
      </c>
      <c r="J38" s="452"/>
      <c r="L38"/>
      <c r="M38"/>
      <c r="N38"/>
      <c r="O38"/>
      <c r="P38" s="1"/>
      <c r="Q38" s="1"/>
      <c r="R38" s="1"/>
      <c r="S38" s="1"/>
    </row>
    <row r="39" spans="1:21" s="19" customFormat="1" ht="49.5" customHeight="1" x14ac:dyDescent="0.25">
      <c r="A39" s="254"/>
      <c r="B39" s="415"/>
      <c r="C39" s="542" t="s">
        <v>39</v>
      </c>
      <c r="D39" s="543"/>
      <c r="E39" s="495" t="s">
        <v>11</v>
      </c>
      <c r="F39" s="161" t="s">
        <v>40</v>
      </c>
      <c r="G39" s="174">
        <f>G40+G41</f>
        <v>65</v>
      </c>
      <c r="H39" s="174">
        <f>H40+H41</f>
        <v>0</v>
      </c>
      <c r="I39" s="175">
        <f>H39/G39</f>
        <v>0</v>
      </c>
      <c r="J39" s="176"/>
      <c r="K39" s="40"/>
      <c r="L39"/>
      <c r="M39"/>
      <c r="N39"/>
      <c r="O39"/>
      <c r="P39" s="1"/>
      <c r="Q39" s="1"/>
      <c r="R39" s="1"/>
      <c r="S39" s="1"/>
      <c r="T39" s="40"/>
      <c r="U39" s="40"/>
    </row>
    <row r="40" spans="1:21" s="19" customFormat="1" ht="48.75" customHeight="1" x14ac:dyDescent="0.25">
      <c r="A40" s="254"/>
      <c r="B40" s="415"/>
      <c r="C40" s="544"/>
      <c r="D40" s="545"/>
      <c r="E40" s="496"/>
      <c r="F40" s="161" t="s">
        <v>41</v>
      </c>
      <c r="G40" s="192">
        <f>G43</f>
        <v>0</v>
      </c>
      <c r="H40" s="192">
        <f>H43</f>
        <v>0</v>
      </c>
      <c r="I40" s="193" t="e">
        <f>H40/G40</f>
        <v>#DIV/0!</v>
      </c>
      <c r="J40" s="194"/>
      <c r="K40" s="40"/>
      <c r="L40"/>
      <c r="M40"/>
      <c r="N40"/>
      <c r="O40"/>
      <c r="P40" s="1"/>
      <c r="Q40" s="1"/>
      <c r="R40" s="1"/>
      <c r="S40" s="1"/>
      <c r="T40" s="40"/>
      <c r="U40" s="40"/>
    </row>
    <row r="41" spans="1:21" s="19" customFormat="1" ht="27" customHeight="1" thickBot="1" x14ac:dyDescent="0.3">
      <c r="A41" s="254"/>
      <c r="B41" s="415"/>
      <c r="C41" s="546"/>
      <c r="D41" s="547"/>
      <c r="E41" s="497"/>
      <c r="F41" s="161" t="s">
        <v>12</v>
      </c>
      <c r="G41" s="192">
        <f>G44</f>
        <v>65</v>
      </c>
      <c r="H41" s="192">
        <f>H44</f>
        <v>0</v>
      </c>
      <c r="I41" s="193">
        <f>I44</f>
        <v>0</v>
      </c>
      <c r="J41" s="274"/>
      <c r="K41" s="40"/>
      <c r="L41"/>
      <c r="M41"/>
      <c r="N41"/>
      <c r="O41"/>
      <c r="P41" s="1"/>
      <c r="Q41" s="1"/>
      <c r="R41" s="1"/>
      <c r="S41" s="1"/>
      <c r="T41" s="40"/>
      <c r="U41" s="40"/>
    </row>
    <row r="42" spans="1:21" s="24" customFormat="1" ht="31.5" customHeight="1" x14ac:dyDescent="0.25">
      <c r="A42" s="492"/>
      <c r="B42" s="492"/>
      <c r="C42" s="468" t="s">
        <v>42</v>
      </c>
      <c r="D42" s="469"/>
      <c r="E42" s="256" t="s">
        <v>22</v>
      </c>
      <c r="F42" s="177" t="s">
        <v>40</v>
      </c>
      <c r="G42" s="178">
        <f>G43+G44</f>
        <v>65</v>
      </c>
      <c r="H42" s="178">
        <f>H43+H44</f>
        <v>0</v>
      </c>
      <c r="I42" s="167">
        <f>H42/G42</f>
        <v>0</v>
      </c>
      <c r="J42" s="168"/>
      <c r="K42" s="40"/>
      <c r="L42"/>
      <c r="M42"/>
      <c r="N42"/>
      <c r="O42"/>
      <c r="P42" s="1"/>
      <c r="Q42" s="1"/>
      <c r="R42" s="1"/>
      <c r="S42" s="1"/>
      <c r="T42" s="40"/>
      <c r="U42" s="40"/>
    </row>
    <row r="43" spans="1:21" s="24" customFormat="1" ht="46.5" customHeight="1" x14ac:dyDescent="0.25">
      <c r="A43" s="467"/>
      <c r="B43" s="467"/>
      <c r="C43" s="468"/>
      <c r="D43" s="469"/>
      <c r="E43" s="472" t="s">
        <v>11</v>
      </c>
      <c r="F43" s="177" t="s">
        <v>41</v>
      </c>
      <c r="G43" s="178">
        <f>G46</f>
        <v>0</v>
      </c>
      <c r="H43" s="178">
        <f>H46</f>
        <v>0</v>
      </c>
      <c r="I43" s="180" t="e">
        <f>H43/G43</f>
        <v>#DIV/0!</v>
      </c>
      <c r="J43" s="168"/>
      <c r="K43" s="40"/>
      <c r="L43"/>
      <c r="M43"/>
      <c r="N43"/>
      <c r="O43"/>
      <c r="P43" s="1"/>
      <c r="Q43" s="1"/>
      <c r="R43" s="1"/>
      <c r="S43" s="1"/>
      <c r="T43" s="40"/>
      <c r="U43" s="40"/>
    </row>
    <row r="44" spans="1:21" s="24" customFormat="1" ht="24.75" customHeight="1" x14ac:dyDescent="0.25">
      <c r="A44" s="467"/>
      <c r="B44" s="467"/>
      <c r="C44" s="459"/>
      <c r="D44" s="460"/>
      <c r="E44" s="474"/>
      <c r="F44" s="165" t="s">
        <v>12</v>
      </c>
      <c r="G44" s="179">
        <f>G50</f>
        <v>65</v>
      </c>
      <c r="H44" s="179">
        <f>H50</f>
        <v>0</v>
      </c>
      <c r="I44" s="180">
        <f>H44/G44</f>
        <v>0</v>
      </c>
      <c r="J44" s="181"/>
      <c r="L44"/>
      <c r="M44"/>
      <c r="N44"/>
      <c r="O44"/>
      <c r="P44" s="1"/>
      <c r="Q44" s="1"/>
      <c r="R44" s="1"/>
      <c r="S44" s="1"/>
      <c r="T44" s="40"/>
    </row>
    <row r="45" spans="1:21" s="24" customFormat="1" ht="15.75" customHeight="1" x14ac:dyDescent="0.25">
      <c r="A45" s="445" t="s">
        <v>251</v>
      </c>
      <c r="B45" s="503" t="s">
        <v>43</v>
      </c>
      <c r="C45" s="505" t="s">
        <v>44</v>
      </c>
      <c r="D45" s="508" t="s">
        <v>45</v>
      </c>
      <c r="E45" s="511" t="s">
        <v>17</v>
      </c>
      <c r="F45" s="195" t="s">
        <v>40</v>
      </c>
      <c r="G45" s="196">
        <f>G46+G47</f>
        <v>65</v>
      </c>
      <c r="H45" s="196">
        <f>H46+H47</f>
        <v>0</v>
      </c>
      <c r="I45" s="184">
        <f t="shared" ref="I45:I108" si="2">H45/G45</f>
        <v>0</v>
      </c>
      <c r="J45" s="197"/>
      <c r="L45"/>
      <c r="M45"/>
      <c r="N45"/>
      <c r="O45"/>
      <c r="P45" s="1"/>
      <c r="Q45" s="1"/>
      <c r="R45" s="1"/>
      <c r="S45" s="1"/>
      <c r="T45" s="40"/>
    </row>
    <row r="46" spans="1:21" s="40" customFormat="1" ht="50.25" customHeight="1" x14ac:dyDescent="0.25">
      <c r="A46" s="445"/>
      <c r="B46" s="503"/>
      <c r="C46" s="506"/>
      <c r="D46" s="509"/>
      <c r="E46" s="512"/>
      <c r="F46" s="182" t="s">
        <v>41</v>
      </c>
      <c r="G46" s="183">
        <f>G49</f>
        <v>0</v>
      </c>
      <c r="H46" s="183">
        <f>H49</f>
        <v>0</v>
      </c>
      <c r="I46" s="184">
        <v>0</v>
      </c>
      <c r="J46" s="257"/>
      <c r="L46"/>
      <c r="M46"/>
      <c r="N46"/>
      <c r="O46"/>
      <c r="P46" s="1"/>
      <c r="Q46" s="1"/>
      <c r="R46" s="1"/>
      <c r="S46" s="1"/>
    </row>
    <row r="47" spans="1:21" s="40" customFormat="1" ht="31.5" customHeight="1" x14ac:dyDescent="0.25">
      <c r="A47" s="445"/>
      <c r="B47" s="503"/>
      <c r="C47" s="506"/>
      <c r="D47" s="509"/>
      <c r="E47" s="513"/>
      <c r="F47" s="182" t="s">
        <v>12</v>
      </c>
      <c r="G47" s="183">
        <f>G50</f>
        <v>65</v>
      </c>
      <c r="H47" s="183">
        <f>H50</f>
        <v>0</v>
      </c>
      <c r="I47" s="184">
        <f t="shared" si="2"/>
        <v>0</v>
      </c>
      <c r="J47" s="257"/>
      <c r="L47"/>
      <c r="M47"/>
      <c r="N47"/>
      <c r="O47"/>
      <c r="P47" s="1"/>
      <c r="Q47" s="1"/>
      <c r="R47" s="1"/>
      <c r="S47" s="1"/>
    </row>
    <row r="48" spans="1:21" s="40" customFormat="1" ht="31.5" customHeight="1" x14ac:dyDescent="0.25">
      <c r="A48" s="445"/>
      <c r="B48" s="503"/>
      <c r="C48" s="506"/>
      <c r="D48" s="509"/>
      <c r="E48" s="450" t="s">
        <v>11</v>
      </c>
      <c r="F48" s="190" t="s">
        <v>40</v>
      </c>
      <c r="G48" s="183">
        <f>G49+G50</f>
        <v>65</v>
      </c>
      <c r="H48" s="183">
        <f>H49+H50</f>
        <v>0</v>
      </c>
      <c r="I48" s="184">
        <f>H48/G48</f>
        <v>0</v>
      </c>
      <c r="J48" s="257"/>
      <c r="L48"/>
      <c r="M48"/>
      <c r="N48"/>
      <c r="O48"/>
      <c r="P48" s="1"/>
      <c r="Q48" s="1"/>
      <c r="R48" s="1"/>
      <c r="S48" s="1"/>
    </row>
    <row r="49" spans="1:20" s="40" customFormat="1" ht="31.5" customHeight="1" x14ac:dyDescent="0.25">
      <c r="A49" s="445"/>
      <c r="B49" s="503"/>
      <c r="C49" s="506"/>
      <c r="D49" s="509"/>
      <c r="E49" s="451"/>
      <c r="F49" s="190" t="s">
        <v>41</v>
      </c>
      <c r="G49" s="183">
        <f>G54</f>
        <v>0</v>
      </c>
      <c r="H49" s="183">
        <f>H54</f>
        <v>0</v>
      </c>
      <c r="I49" s="184">
        <v>0</v>
      </c>
      <c r="J49" s="257"/>
      <c r="L49"/>
      <c r="M49"/>
      <c r="N49"/>
      <c r="O49"/>
      <c r="P49" s="1"/>
      <c r="Q49" s="1"/>
      <c r="R49" s="1"/>
      <c r="S49" s="1"/>
    </row>
    <row r="50" spans="1:20" s="40" customFormat="1" ht="74.25" customHeight="1" x14ac:dyDescent="0.25">
      <c r="A50" s="446"/>
      <c r="B50" s="504"/>
      <c r="C50" s="507"/>
      <c r="D50" s="510"/>
      <c r="E50" s="452"/>
      <c r="F50" s="190" t="s">
        <v>12</v>
      </c>
      <c r="G50" s="186">
        <f>G51+G55</f>
        <v>65</v>
      </c>
      <c r="H50" s="186">
        <f>H51+H55</f>
        <v>0</v>
      </c>
      <c r="I50" s="198">
        <f t="shared" si="2"/>
        <v>0</v>
      </c>
      <c r="J50" s="187"/>
      <c r="L50"/>
      <c r="M50"/>
      <c r="N50"/>
      <c r="O50"/>
      <c r="P50" s="1"/>
      <c r="Q50" s="1"/>
      <c r="R50" s="1"/>
      <c r="S50" s="1"/>
    </row>
    <row r="51" spans="1:20" ht="1.5" hidden="1" customHeight="1" x14ac:dyDescent="0.25">
      <c r="A51" s="199"/>
      <c r="B51" s="199"/>
      <c r="C51" s="247"/>
      <c r="D51" s="248"/>
      <c r="E51" s="501"/>
      <c r="F51" s="253"/>
      <c r="G51" s="196"/>
      <c r="H51" s="196"/>
      <c r="I51" s="184"/>
      <c r="J51" s="187"/>
      <c r="L51"/>
      <c r="M51"/>
      <c r="N51"/>
      <c r="O51"/>
      <c r="T51" s="40"/>
    </row>
    <row r="52" spans="1:20" ht="113.25" hidden="1" customHeight="1" x14ac:dyDescent="0.25">
      <c r="A52" s="199"/>
      <c r="B52" s="199"/>
      <c r="C52" s="235"/>
      <c r="D52" s="250"/>
      <c r="E52" s="502"/>
      <c r="F52" s="253"/>
      <c r="G52" s="191"/>
      <c r="H52" s="191"/>
      <c r="I52" s="198"/>
      <c r="J52" s="187"/>
      <c r="L52"/>
      <c r="M52"/>
      <c r="N52"/>
      <c r="O52"/>
      <c r="T52" s="40"/>
    </row>
    <row r="53" spans="1:20" ht="32.25" customHeight="1" x14ac:dyDescent="0.25">
      <c r="A53" s="441"/>
      <c r="B53" s="441"/>
      <c r="C53" s="444" t="s">
        <v>47</v>
      </c>
      <c r="D53" s="447" t="s">
        <v>48</v>
      </c>
      <c r="E53" s="450" t="s">
        <v>11</v>
      </c>
      <c r="F53" s="253" t="s">
        <v>40</v>
      </c>
      <c r="G53" s="196">
        <f>G54+G55</f>
        <v>65</v>
      </c>
      <c r="H53" s="196">
        <f>H54+H55</f>
        <v>0</v>
      </c>
      <c r="I53" s="184">
        <f t="shared" si="2"/>
        <v>0</v>
      </c>
      <c r="J53" s="187"/>
      <c r="L53"/>
      <c r="M53"/>
      <c r="N53"/>
      <c r="O53"/>
      <c r="T53" s="40"/>
    </row>
    <row r="54" spans="1:20" ht="35.25" customHeight="1" x14ac:dyDescent="0.25">
      <c r="A54" s="442"/>
      <c r="B54" s="442"/>
      <c r="C54" s="445"/>
      <c r="D54" s="448"/>
      <c r="E54" s="451"/>
      <c r="F54" s="253" t="s">
        <v>41</v>
      </c>
      <c r="G54" s="191">
        <f>G57+G63</f>
        <v>0</v>
      </c>
      <c r="H54" s="191">
        <f>H57+H63</f>
        <v>0</v>
      </c>
      <c r="I54" s="198">
        <v>0</v>
      </c>
      <c r="J54" s="187"/>
      <c r="L54"/>
      <c r="M54"/>
      <c r="N54"/>
      <c r="O54"/>
      <c r="T54" s="40"/>
    </row>
    <row r="55" spans="1:20" ht="38.25" customHeight="1" x14ac:dyDescent="0.25">
      <c r="A55" s="443"/>
      <c r="B55" s="443"/>
      <c r="C55" s="446"/>
      <c r="D55" s="449"/>
      <c r="E55" s="452"/>
      <c r="F55" s="253" t="s">
        <v>12</v>
      </c>
      <c r="G55" s="191">
        <f>G58+G59+G64+G66</f>
        <v>65</v>
      </c>
      <c r="H55" s="191">
        <f>H58+H59+H64+H66</f>
        <v>0</v>
      </c>
      <c r="I55" s="198">
        <f t="shared" si="2"/>
        <v>0</v>
      </c>
      <c r="J55" s="187"/>
      <c r="L55"/>
      <c r="M55"/>
      <c r="N55"/>
      <c r="O55"/>
      <c r="T55" s="40"/>
    </row>
    <row r="56" spans="1:20" ht="1.5" hidden="1" customHeight="1" x14ac:dyDescent="0.25">
      <c r="A56" s="200"/>
      <c r="B56" s="201"/>
      <c r="C56" s="441"/>
      <c r="D56" s="453"/>
      <c r="E56" s="524"/>
      <c r="F56" s="525"/>
      <c r="G56" s="525"/>
      <c r="H56" s="525"/>
      <c r="I56" s="525"/>
      <c r="J56" s="526"/>
      <c r="L56" s="259" t="s">
        <v>172</v>
      </c>
      <c r="M56" s="259" t="s">
        <v>173</v>
      </c>
      <c r="N56" s="264" t="s">
        <v>179</v>
      </c>
      <c r="O56" s="264" t="s">
        <v>175</v>
      </c>
      <c r="P56" s="264" t="s">
        <v>176</v>
      </c>
      <c r="Q56" s="264" t="s">
        <v>177</v>
      </c>
      <c r="R56" s="264" t="s">
        <v>178</v>
      </c>
      <c r="S56" s="264" t="s">
        <v>174</v>
      </c>
      <c r="T56" s="272" t="s">
        <v>184</v>
      </c>
    </row>
    <row r="57" spans="1:20" ht="22.5" hidden="1" customHeight="1" x14ac:dyDescent="0.3">
      <c r="A57" s="202"/>
      <c r="B57" s="201"/>
      <c r="C57" s="442"/>
      <c r="D57" s="454"/>
      <c r="E57" s="527"/>
      <c r="F57" s="528"/>
      <c r="G57" s="528"/>
      <c r="H57" s="528"/>
      <c r="I57" s="528"/>
      <c r="J57" s="529"/>
      <c r="L57" s="265">
        <v>1</v>
      </c>
      <c r="M57" s="263" t="s">
        <v>185</v>
      </c>
      <c r="N57" s="268">
        <f>O57+P57+Q57+R57</f>
        <v>248</v>
      </c>
      <c r="O57" s="266">
        <v>0</v>
      </c>
      <c r="P57" s="267">
        <v>248</v>
      </c>
      <c r="Q57" s="267">
        <v>0</v>
      </c>
      <c r="R57" s="267">
        <v>0</v>
      </c>
      <c r="S57" s="269">
        <v>310</v>
      </c>
      <c r="T57" s="273">
        <v>248</v>
      </c>
    </row>
    <row r="58" spans="1:20" ht="26.25" hidden="1" customHeight="1" x14ac:dyDescent="0.25">
      <c r="A58" s="203"/>
      <c r="B58" s="201"/>
      <c r="C58" s="443"/>
      <c r="D58" s="455"/>
      <c r="E58" s="530"/>
      <c r="F58" s="531"/>
      <c r="G58" s="531"/>
      <c r="H58" s="531"/>
      <c r="I58" s="531"/>
      <c r="J58" s="532"/>
    </row>
    <row r="59" spans="1:20" ht="57" customHeight="1" x14ac:dyDescent="0.25">
      <c r="A59" s="441"/>
      <c r="B59" s="442" t="s">
        <v>43</v>
      </c>
      <c r="C59" s="441"/>
      <c r="D59" s="453" t="s">
        <v>270</v>
      </c>
      <c r="E59" s="185" t="s">
        <v>11</v>
      </c>
      <c r="F59" s="253" t="s">
        <v>40</v>
      </c>
      <c r="G59" s="191">
        <f>G60+G61</f>
        <v>20</v>
      </c>
      <c r="H59" s="191">
        <f>H60+H61</f>
        <v>0</v>
      </c>
      <c r="I59" s="198">
        <f t="shared" si="2"/>
        <v>0</v>
      </c>
      <c r="J59" s="187"/>
    </row>
    <row r="60" spans="1:20" ht="12" hidden="1" customHeight="1" x14ac:dyDescent="0.25">
      <c r="A60" s="442"/>
      <c r="B60" s="442"/>
      <c r="C60" s="442"/>
      <c r="D60" s="454"/>
      <c r="E60" s="204"/>
      <c r="F60" s="253"/>
      <c r="G60" s="191"/>
      <c r="H60" s="191"/>
      <c r="I60" s="198"/>
      <c r="J60" s="187"/>
    </row>
    <row r="61" spans="1:20" ht="113.25" customHeight="1" x14ac:dyDescent="0.25">
      <c r="A61" s="443"/>
      <c r="B61" s="443"/>
      <c r="C61" s="443"/>
      <c r="D61" s="455"/>
      <c r="E61" s="204" t="s">
        <v>18</v>
      </c>
      <c r="F61" s="253" t="s">
        <v>12</v>
      </c>
      <c r="G61" s="191">
        <v>20</v>
      </c>
      <c r="H61" s="191"/>
      <c r="I61" s="198">
        <f t="shared" si="2"/>
        <v>0</v>
      </c>
      <c r="J61" s="187"/>
    </row>
    <row r="62" spans="1:20" ht="35.25" customHeight="1" x14ac:dyDescent="0.25">
      <c r="A62" s="246"/>
      <c r="B62" s="246"/>
      <c r="C62" s="236"/>
      <c r="D62" s="453" t="s">
        <v>49</v>
      </c>
      <c r="E62" s="456" t="s">
        <v>18</v>
      </c>
      <c r="F62" s="253" t="s">
        <v>40</v>
      </c>
      <c r="G62" s="191">
        <f>G63+G64</f>
        <v>45</v>
      </c>
      <c r="H62" s="191">
        <f>H63+H64</f>
        <v>0</v>
      </c>
      <c r="I62" s="198">
        <f t="shared" si="2"/>
        <v>0</v>
      </c>
      <c r="J62" s="514"/>
    </row>
    <row r="63" spans="1:20" ht="39.75" customHeight="1" x14ac:dyDescent="0.25">
      <c r="A63" s="199"/>
      <c r="B63" s="201"/>
      <c r="C63" s="235"/>
      <c r="D63" s="454"/>
      <c r="E63" s="456"/>
      <c r="F63" s="253" t="s">
        <v>41</v>
      </c>
      <c r="G63" s="191">
        <v>0</v>
      </c>
      <c r="H63" s="191"/>
      <c r="I63" s="198">
        <v>0</v>
      </c>
      <c r="J63" s="515"/>
    </row>
    <row r="64" spans="1:20" ht="39" customHeight="1" x14ac:dyDescent="0.25">
      <c r="A64" s="199"/>
      <c r="B64" s="201" t="s">
        <v>43</v>
      </c>
      <c r="C64" s="199"/>
      <c r="D64" s="455"/>
      <c r="E64" s="456"/>
      <c r="F64" s="253" t="s">
        <v>12</v>
      </c>
      <c r="G64" s="191">
        <v>45</v>
      </c>
      <c r="H64" s="191"/>
      <c r="I64" s="198">
        <f t="shared" si="2"/>
        <v>0</v>
      </c>
      <c r="J64" s="516"/>
    </row>
    <row r="65" spans="1:10" ht="33" hidden="1" customHeight="1" x14ac:dyDescent="0.25">
      <c r="A65" s="199"/>
      <c r="B65" s="202"/>
      <c r="C65" s="199"/>
      <c r="D65" s="252"/>
      <c r="E65" s="245"/>
      <c r="F65" s="253"/>
      <c r="G65" s="191"/>
      <c r="H65" s="191"/>
      <c r="I65" s="198"/>
      <c r="J65" s="187"/>
    </row>
    <row r="66" spans="1:10" ht="11.25" customHeight="1" x14ac:dyDescent="0.25">
      <c r="A66" s="199"/>
      <c r="B66" s="199"/>
      <c r="C66" s="199"/>
      <c r="D66" s="205"/>
      <c r="E66" s="206"/>
      <c r="F66" s="253"/>
      <c r="G66" s="191"/>
      <c r="H66" s="191"/>
      <c r="I66" s="198"/>
      <c r="J66" s="185"/>
    </row>
    <row r="67" spans="1:10" s="19" customFormat="1" ht="47.25" x14ac:dyDescent="0.25">
      <c r="A67" s="517"/>
      <c r="B67" s="517"/>
      <c r="C67" s="520" t="s">
        <v>50</v>
      </c>
      <c r="D67" s="521"/>
      <c r="E67" s="161" t="s">
        <v>51</v>
      </c>
      <c r="F67" s="161" t="s">
        <v>12</v>
      </c>
      <c r="G67" s="174">
        <f>G68+G69</f>
        <v>10</v>
      </c>
      <c r="H67" s="174">
        <f>H68+H69</f>
        <v>0</v>
      </c>
      <c r="I67" s="175">
        <f t="shared" si="2"/>
        <v>0</v>
      </c>
      <c r="J67" s="176"/>
    </row>
    <row r="68" spans="1:10" s="19" customFormat="1" ht="31.5" x14ac:dyDescent="0.25">
      <c r="A68" s="518"/>
      <c r="B68" s="518"/>
      <c r="C68" s="490"/>
      <c r="D68" s="491"/>
      <c r="E68" s="161" t="s">
        <v>20</v>
      </c>
      <c r="F68" s="161" t="s">
        <v>12</v>
      </c>
      <c r="G68" s="174">
        <f>G72</f>
        <v>10</v>
      </c>
      <c r="H68" s="174">
        <f>H72</f>
        <v>0</v>
      </c>
      <c r="I68" s="175">
        <f t="shared" si="2"/>
        <v>0</v>
      </c>
      <c r="J68" s="176"/>
    </row>
    <row r="69" spans="1:10" s="19" customFormat="1" ht="15.75" hidden="1" x14ac:dyDescent="0.25">
      <c r="A69" s="519"/>
      <c r="B69" s="519"/>
      <c r="C69" s="522"/>
      <c r="D69" s="523"/>
      <c r="E69" s="161" t="s">
        <v>52</v>
      </c>
      <c r="F69" s="161" t="s">
        <v>12</v>
      </c>
      <c r="G69" s="174">
        <f>G71</f>
        <v>0</v>
      </c>
      <c r="H69" s="174">
        <f>H71</f>
        <v>0</v>
      </c>
      <c r="I69" s="175" t="e">
        <f t="shared" si="2"/>
        <v>#DIV/0!</v>
      </c>
      <c r="J69" s="176"/>
    </row>
    <row r="70" spans="1:10" s="24" customFormat="1" ht="31.5" customHeight="1" x14ac:dyDescent="0.25">
      <c r="A70" s="467"/>
      <c r="B70" s="467"/>
      <c r="C70" s="468" t="s">
        <v>53</v>
      </c>
      <c r="D70" s="469"/>
      <c r="E70" s="256" t="s">
        <v>22</v>
      </c>
      <c r="F70" s="256" t="s">
        <v>12</v>
      </c>
      <c r="G70" s="178">
        <f>G71+G72</f>
        <v>10</v>
      </c>
      <c r="H70" s="178">
        <f>H71+H72</f>
        <v>0</v>
      </c>
      <c r="I70" s="167">
        <f t="shared" si="2"/>
        <v>0</v>
      </c>
      <c r="J70" s="168"/>
    </row>
    <row r="71" spans="1:10" s="24" customFormat="1" ht="15.75" hidden="1" x14ac:dyDescent="0.25">
      <c r="A71" s="467"/>
      <c r="B71" s="467"/>
      <c r="C71" s="468"/>
      <c r="D71" s="469"/>
      <c r="E71" s="165" t="s">
        <v>52</v>
      </c>
      <c r="F71" s="165" t="s">
        <v>12</v>
      </c>
      <c r="G71" s="179">
        <f>G74</f>
        <v>0</v>
      </c>
      <c r="H71" s="179">
        <f>H74</f>
        <v>0</v>
      </c>
      <c r="I71" s="180" t="e">
        <f t="shared" si="2"/>
        <v>#DIV/0!</v>
      </c>
      <c r="J71" s="181"/>
    </row>
    <row r="72" spans="1:10" s="24" customFormat="1" ht="31.5" x14ac:dyDescent="0.25">
      <c r="A72" s="467"/>
      <c r="B72" s="467"/>
      <c r="C72" s="459"/>
      <c r="D72" s="460"/>
      <c r="E72" s="165" t="s">
        <v>11</v>
      </c>
      <c r="F72" s="165" t="s">
        <v>12</v>
      </c>
      <c r="G72" s="179">
        <f>G75</f>
        <v>10</v>
      </c>
      <c r="H72" s="179">
        <f>H75</f>
        <v>0</v>
      </c>
      <c r="I72" s="180">
        <f t="shared" si="2"/>
        <v>0</v>
      </c>
      <c r="J72" s="181"/>
    </row>
    <row r="73" spans="1:10" s="40" customFormat="1" ht="31.5" customHeight="1" x14ac:dyDescent="0.25">
      <c r="A73" s="475" t="s">
        <v>252</v>
      </c>
      <c r="B73" s="463" t="s">
        <v>54</v>
      </c>
      <c r="C73" s="463" t="s">
        <v>15</v>
      </c>
      <c r="D73" s="493" t="s">
        <v>156</v>
      </c>
      <c r="E73" s="182" t="s">
        <v>17</v>
      </c>
      <c r="F73" s="182" t="s">
        <v>12</v>
      </c>
      <c r="G73" s="183">
        <f>G74+G75</f>
        <v>10</v>
      </c>
      <c r="H73" s="183">
        <f>H74+H75</f>
        <v>0</v>
      </c>
      <c r="I73" s="184">
        <f t="shared" si="2"/>
        <v>0</v>
      </c>
      <c r="J73" s="450"/>
    </row>
    <row r="74" spans="1:10" s="40" customFormat="1" ht="29.25" hidden="1" customHeight="1" x14ac:dyDescent="0.25">
      <c r="A74" s="503"/>
      <c r="B74" s="464"/>
      <c r="C74" s="464"/>
      <c r="D74" s="500"/>
      <c r="E74" s="190" t="s">
        <v>55</v>
      </c>
      <c r="F74" s="190" t="s">
        <v>12</v>
      </c>
      <c r="G74" s="191">
        <v>0</v>
      </c>
      <c r="H74" s="191">
        <v>0</v>
      </c>
      <c r="I74" s="207" t="e">
        <f t="shared" si="2"/>
        <v>#DIV/0!</v>
      </c>
      <c r="J74" s="451"/>
    </row>
    <row r="75" spans="1:10" s="40" customFormat="1" ht="93.75" customHeight="1" x14ac:dyDescent="0.25">
      <c r="A75" s="242"/>
      <c r="B75" s="242"/>
      <c r="C75" s="242"/>
      <c r="D75" s="500"/>
      <c r="E75" s="244" t="s">
        <v>18</v>
      </c>
      <c r="F75" s="244" t="s">
        <v>12</v>
      </c>
      <c r="G75" s="208">
        <v>10</v>
      </c>
      <c r="H75" s="208">
        <v>0</v>
      </c>
      <c r="I75" s="209">
        <f t="shared" si="2"/>
        <v>0</v>
      </c>
      <c r="J75" s="451"/>
    </row>
    <row r="76" spans="1:10" s="19" customFormat="1" ht="31.5" customHeight="1" x14ac:dyDescent="0.25">
      <c r="A76" s="241"/>
      <c r="B76" s="241"/>
      <c r="C76" s="520" t="s">
        <v>56</v>
      </c>
      <c r="D76" s="521"/>
      <c r="E76" s="533" t="s">
        <v>51</v>
      </c>
      <c r="F76" s="161" t="s">
        <v>57</v>
      </c>
      <c r="G76" s="174">
        <f>G77+G78</f>
        <v>65</v>
      </c>
      <c r="H76" s="174">
        <f>H77+H78</f>
        <v>0</v>
      </c>
      <c r="I76" s="175">
        <f t="shared" si="2"/>
        <v>0</v>
      </c>
      <c r="J76" s="176"/>
    </row>
    <row r="77" spans="1:10" s="19" customFormat="1" ht="24.75" customHeight="1" x14ac:dyDescent="0.25">
      <c r="A77" s="242"/>
      <c r="B77" s="242"/>
      <c r="C77" s="490"/>
      <c r="D77" s="491"/>
      <c r="E77" s="534"/>
      <c r="F77" s="161" t="s">
        <v>41</v>
      </c>
      <c r="G77" s="174">
        <f>G80</f>
        <v>0</v>
      </c>
      <c r="H77" s="174">
        <f>H80</f>
        <v>0</v>
      </c>
      <c r="I77" s="175">
        <v>0</v>
      </c>
      <c r="J77" s="176"/>
    </row>
    <row r="78" spans="1:10" s="19" customFormat="1" ht="29.25" customHeight="1" x14ac:dyDescent="0.25">
      <c r="A78" s="518"/>
      <c r="B78" s="518"/>
      <c r="C78" s="490"/>
      <c r="D78" s="491"/>
      <c r="E78" s="535"/>
      <c r="F78" s="161" t="s">
        <v>12</v>
      </c>
      <c r="G78" s="174">
        <f>G79+G81</f>
        <v>65</v>
      </c>
      <c r="H78" s="174">
        <f>H79+H81</f>
        <v>0</v>
      </c>
      <c r="I78" s="175">
        <f t="shared" si="2"/>
        <v>0</v>
      </c>
      <c r="J78" s="176"/>
    </row>
    <row r="79" spans="1:10" s="19" customFormat="1" ht="14.25" customHeight="1" thickBot="1" x14ac:dyDescent="0.3">
      <c r="A79" s="518"/>
      <c r="B79" s="518"/>
      <c r="C79" s="490"/>
      <c r="D79" s="491"/>
      <c r="E79" s="160"/>
      <c r="F79" s="161"/>
      <c r="G79" s="162"/>
      <c r="H79" s="162"/>
      <c r="I79" s="163"/>
      <c r="J79" s="164"/>
    </row>
    <row r="80" spans="1:10" s="24" customFormat="1" ht="26.25" customHeight="1" x14ac:dyDescent="0.25">
      <c r="A80" s="518"/>
      <c r="B80" s="518"/>
      <c r="C80" s="490"/>
      <c r="D80" s="491"/>
      <c r="E80" s="536" t="s">
        <v>11</v>
      </c>
      <c r="F80" s="161" t="s">
        <v>41</v>
      </c>
      <c r="G80" s="192">
        <f>G83</f>
        <v>0</v>
      </c>
      <c r="H80" s="192">
        <f>H83</f>
        <v>0</v>
      </c>
      <c r="I80" s="193">
        <v>0</v>
      </c>
      <c r="J80" s="210"/>
    </row>
    <row r="81" spans="1:10" s="19" customFormat="1" ht="24.75" customHeight="1" x14ac:dyDescent="0.25">
      <c r="A81" s="519"/>
      <c r="B81" s="519"/>
      <c r="C81" s="522"/>
      <c r="D81" s="523"/>
      <c r="E81" s="535"/>
      <c r="F81" s="161" t="s">
        <v>12</v>
      </c>
      <c r="G81" s="174">
        <f>G88</f>
        <v>65</v>
      </c>
      <c r="H81" s="174">
        <f>H88</f>
        <v>0</v>
      </c>
      <c r="I81" s="175">
        <f t="shared" si="2"/>
        <v>0</v>
      </c>
      <c r="J81" s="176"/>
    </row>
    <row r="82" spans="1:10" s="24" customFormat="1" ht="31.5" customHeight="1" x14ac:dyDescent="0.25">
      <c r="A82" s="467" t="s">
        <v>29</v>
      </c>
      <c r="B82" s="467"/>
      <c r="C82" s="468" t="s">
        <v>273</v>
      </c>
      <c r="D82" s="469"/>
      <c r="E82" s="470" t="s">
        <v>22</v>
      </c>
      <c r="F82" s="256" t="s">
        <v>57</v>
      </c>
      <c r="G82" s="178">
        <f>G83+G84</f>
        <v>65</v>
      </c>
      <c r="H82" s="178">
        <f>H83+H84</f>
        <v>0</v>
      </c>
      <c r="I82" s="167">
        <f t="shared" si="2"/>
        <v>0</v>
      </c>
      <c r="J82" s="168"/>
    </row>
    <row r="83" spans="1:10" s="24" customFormat="1" ht="31.5" customHeight="1" x14ac:dyDescent="0.25">
      <c r="A83" s="467"/>
      <c r="B83" s="467"/>
      <c r="C83" s="468"/>
      <c r="D83" s="469"/>
      <c r="E83" s="470"/>
      <c r="F83" s="177" t="s">
        <v>41</v>
      </c>
      <c r="G83" s="178">
        <f>G87</f>
        <v>0</v>
      </c>
      <c r="H83" s="178">
        <f>H87</f>
        <v>0</v>
      </c>
      <c r="I83" s="167">
        <v>0</v>
      </c>
      <c r="J83" s="168"/>
    </row>
    <row r="84" spans="1:10" s="24" customFormat="1" ht="31.5" customHeight="1" x14ac:dyDescent="0.25">
      <c r="A84" s="467"/>
      <c r="B84" s="467"/>
      <c r="C84" s="468"/>
      <c r="D84" s="469"/>
      <c r="E84" s="471"/>
      <c r="F84" s="177" t="s">
        <v>12</v>
      </c>
      <c r="G84" s="178">
        <f>G85+G88</f>
        <v>65</v>
      </c>
      <c r="H84" s="178">
        <f>H85+H88</f>
        <v>0</v>
      </c>
      <c r="I84" s="167">
        <f t="shared" si="2"/>
        <v>0</v>
      </c>
      <c r="J84" s="168"/>
    </row>
    <row r="85" spans="1:10" s="24" customFormat="1" ht="10.5" customHeight="1" x14ac:dyDescent="0.25">
      <c r="A85" s="467"/>
      <c r="B85" s="467"/>
      <c r="C85" s="468"/>
      <c r="D85" s="469"/>
      <c r="E85" s="165"/>
      <c r="F85" s="165"/>
      <c r="G85" s="179"/>
      <c r="H85" s="179"/>
      <c r="I85" s="180"/>
      <c r="J85" s="181"/>
    </row>
    <row r="86" spans="1:10" s="24" customFormat="1" ht="31.5" customHeight="1" x14ac:dyDescent="0.25">
      <c r="A86" s="467"/>
      <c r="B86" s="467"/>
      <c r="C86" s="468"/>
      <c r="D86" s="469"/>
      <c r="E86" s="472" t="s">
        <v>11</v>
      </c>
      <c r="F86" s="165" t="s">
        <v>57</v>
      </c>
      <c r="G86" s="179">
        <f>G87+G88</f>
        <v>65</v>
      </c>
      <c r="H86" s="179">
        <f>H87+H88</f>
        <v>0</v>
      </c>
      <c r="I86" s="180">
        <f t="shared" si="2"/>
        <v>0</v>
      </c>
      <c r="J86" s="181"/>
    </row>
    <row r="87" spans="1:10" s="24" customFormat="1" ht="15.75" x14ac:dyDescent="0.25">
      <c r="A87" s="240"/>
      <c r="B87" s="240"/>
      <c r="C87" s="468"/>
      <c r="D87" s="469"/>
      <c r="E87" s="473"/>
      <c r="F87" s="165" t="s">
        <v>41</v>
      </c>
      <c r="G87" s="179">
        <f>G94</f>
        <v>0</v>
      </c>
      <c r="H87" s="179">
        <f>H94</f>
        <v>0</v>
      </c>
      <c r="I87" s="180">
        <v>0</v>
      </c>
      <c r="J87" s="181"/>
    </row>
    <row r="88" spans="1:10" s="24" customFormat="1" ht="16.5" customHeight="1" x14ac:dyDescent="0.25">
      <c r="A88" s="240"/>
      <c r="B88" s="240"/>
      <c r="C88" s="459"/>
      <c r="D88" s="460"/>
      <c r="E88" s="474"/>
      <c r="F88" s="165" t="s">
        <v>12</v>
      </c>
      <c r="G88" s="179">
        <f>G95</f>
        <v>65</v>
      </c>
      <c r="H88" s="179">
        <f>H95</f>
        <v>0</v>
      </c>
      <c r="I88" s="180">
        <f t="shared" si="2"/>
        <v>0</v>
      </c>
      <c r="J88" s="181"/>
    </row>
    <row r="89" spans="1:10" s="40" customFormat="1" ht="31.5" customHeight="1" x14ac:dyDescent="0.25">
      <c r="A89" s="475" t="s">
        <v>268</v>
      </c>
      <c r="B89" s="537" t="s">
        <v>269</v>
      </c>
      <c r="C89" s="463" t="s">
        <v>58</v>
      </c>
      <c r="D89" s="493" t="s">
        <v>59</v>
      </c>
      <c r="E89" s="539" t="s">
        <v>17</v>
      </c>
      <c r="F89" s="211" t="s">
        <v>60</v>
      </c>
      <c r="G89" s="212">
        <f>G90+G91</f>
        <v>65</v>
      </c>
      <c r="H89" s="212">
        <f>H90+H91</f>
        <v>0</v>
      </c>
      <c r="I89" s="213">
        <f t="shared" si="2"/>
        <v>0</v>
      </c>
      <c r="J89" s="450"/>
    </row>
    <row r="90" spans="1:10" s="40" customFormat="1" ht="31.5" customHeight="1" x14ac:dyDescent="0.25">
      <c r="A90" s="464"/>
      <c r="B90" s="538"/>
      <c r="C90" s="464"/>
      <c r="D90" s="500"/>
      <c r="E90" s="540"/>
      <c r="F90" s="211" t="s">
        <v>41</v>
      </c>
      <c r="G90" s="212">
        <f>G94</f>
        <v>0</v>
      </c>
      <c r="H90" s="212">
        <f>H94</f>
        <v>0</v>
      </c>
      <c r="I90" s="213">
        <v>0</v>
      </c>
      <c r="J90" s="451"/>
    </row>
    <row r="91" spans="1:10" s="40" customFormat="1" ht="31.5" customHeight="1" x14ac:dyDescent="0.25">
      <c r="A91" s="464"/>
      <c r="B91" s="538"/>
      <c r="C91" s="464"/>
      <c r="D91" s="500"/>
      <c r="E91" s="541"/>
      <c r="F91" s="211" t="s">
        <v>12</v>
      </c>
      <c r="G91" s="212">
        <f>G92+G95</f>
        <v>65</v>
      </c>
      <c r="H91" s="212">
        <f>H92+H95</f>
        <v>0</v>
      </c>
      <c r="I91" s="213">
        <f t="shared" si="2"/>
        <v>0</v>
      </c>
      <c r="J91" s="451"/>
    </row>
    <row r="92" spans="1:10" s="40" customFormat="1" ht="9" customHeight="1" x14ac:dyDescent="0.25">
      <c r="A92" s="464"/>
      <c r="B92" s="538"/>
      <c r="C92" s="464"/>
      <c r="D92" s="500"/>
      <c r="E92" s="195"/>
      <c r="F92" s="195"/>
      <c r="G92" s="196"/>
      <c r="H92" s="196"/>
      <c r="I92" s="207"/>
      <c r="J92" s="451"/>
    </row>
    <row r="93" spans="1:10" s="40" customFormat="1" ht="24" customHeight="1" x14ac:dyDescent="0.25">
      <c r="A93" s="242"/>
      <c r="B93" s="242"/>
      <c r="C93" s="242"/>
      <c r="D93" s="500"/>
      <c r="E93" s="556" t="s">
        <v>11</v>
      </c>
      <c r="F93" s="182" t="s">
        <v>60</v>
      </c>
      <c r="G93" s="196">
        <f>G94+G95</f>
        <v>65</v>
      </c>
      <c r="H93" s="196">
        <f>H94+H95</f>
        <v>0</v>
      </c>
      <c r="I93" s="207">
        <f>H93/G93</f>
        <v>0</v>
      </c>
      <c r="J93" s="451"/>
    </row>
    <row r="94" spans="1:10" s="40" customFormat="1" ht="24" customHeight="1" x14ac:dyDescent="0.25">
      <c r="A94" s="242"/>
      <c r="B94" s="242"/>
      <c r="C94" s="242"/>
      <c r="D94" s="500"/>
      <c r="E94" s="557"/>
      <c r="F94" s="195" t="s">
        <v>41</v>
      </c>
      <c r="G94" s="196">
        <f>G97+G100+G105+G112</f>
        <v>0</v>
      </c>
      <c r="H94" s="196">
        <f>H97+H100+H105</f>
        <v>0</v>
      </c>
      <c r="I94" s="207">
        <v>0</v>
      </c>
      <c r="J94" s="451"/>
    </row>
    <row r="95" spans="1:10" s="40" customFormat="1" ht="29.25" customHeight="1" x14ac:dyDescent="0.25">
      <c r="A95" s="242"/>
      <c r="B95" s="242"/>
      <c r="C95" s="242"/>
      <c r="D95" s="494"/>
      <c r="E95" s="558"/>
      <c r="F95" s="195" t="s">
        <v>12</v>
      </c>
      <c r="G95" s="196">
        <f>G98+G101+G103+G106+G113</f>
        <v>65</v>
      </c>
      <c r="H95" s="196">
        <f>H98+H101+H110+H103+H113</f>
        <v>0</v>
      </c>
      <c r="I95" s="207">
        <f t="shared" si="2"/>
        <v>0</v>
      </c>
      <c r="J95" s="451"/>
    </row>
    <row r="96" spans="1:10" ht="36" customHeight="1" x14ac:dyDescent="0.25">
      <c r="A96" s="441" t="s">
        <v>61</v>
      </c>
      <c r="B96" s="441"/>
      <c r="C96" s="441" t="s">
        <v>272</v>
      </c>
      <c r="D96" s="453" t="s">
        <v>63</v>
      </c>
      <c r="E96" s="501" t="s">
        <v>18</v>
      </c>
      <c r="F96" s="182" t="s">
        <v>60</v>
      </c>
      <c r="G96" s="196">
        <f>G97+G98</f>
        <v>5</v>
      </c>
      <c r="H96" s="196">
        <f>H97+H98</f>
        <v>0</v>
      </c>
      <c r="I96" s="184">
        <f t="shared" si="2"/>
        <v>0</v>
      </c>
      <c r="J96" s="451"/>
    </row>
    <row r="97" spans="1:10" ht="32.25" customHeight="1" x14ac:dyDescent="0.25">
      <c r="A97" s="442"/>
      <c r="B97" s="442"/>
      <c r="C97" s="442"/>
      <c r="D97" s="454"/>
      <c r="E97" s="555"/>
      <c r="F97" s="214" t="s">
        <v>41</v>
      </c>
      <c r="G97" s="191">
        <v>0</v>
      </c>
      <c r="H97" s="191">
        <v>0</v>
      </c>
      <c r="I97" s="198">
        <v>0</v>
      </c>
      <c r="J97" s="451"/>
    </row>
    <row r="98" spans="1:10" ht="34.5" customHeight="1" x14ac:dyDescent="0.25">
      <c r="A98" s="442"/>
      <c r="B98" s="442"/>
      <c r="C98" s="443"/>
      <c r="D98" s="455"/>
      <c r="E98" s="502"/>
      <c r="F98" s="214" t="s">
        <v>12</v>
      </c>
      <c r="G98" s="191">
        <v>5</v>
      </c>
      <c r="H98" s="191">
        <v>0</v>
      </c>
      <c r="I98" s="198">
        <f t="shared" si="2"/>
        <v>0</v>
      </c>
      <c r="J98" s="451"/>
    </row>
    <row r="99" spans="1:10" ht="25.5" customHeight="1" x14ac:dyDescent="0.25">
      <c r="A99" s="442"/>
      <c r="B99" s="442"/>
      <c r="C99" s="441" t="s">
        <v>271</v>
      </c>
      <c r="D99" s="453" t="s">
        <v>157</v>
      </c>
      <c r="E99" s="501" t="s">
        <v>18</v>
      </c>
      <c r="F99" s="182" t="s">
        <v>60</v>
      </c>
      <c r="G99" s="196">
        <f>G100+G101</f>
        <v>5</v>
      </c>
      <c r="H99" s="196">
        <f>H100+H101</f>
        <v>0</v>
      </c>
      <c r="I99" s="184">
        <f t="shared" si="2"/>
        <v>0</v>
      </c>
      <c r="J99" s="451"/>
    </row>
    <row r="100" spans="1:10" ht="57.75" customHeight="1" x14ac:dyDescent="0.25">
      <c r="A100" s="442"/>
      <c r="B100" s="442"/>
      <c r="C100" s="442"/>
      <c r="D100" s="454"/>
      <c r="E100" s="555"/>
      <c r="F100" s="214" t="s">
        <v>41</v>
      </c>
      <c r="G100" s="191">
        <v>0</v>
      </c>
      <c r="H100" s="191">
        <v>0</v>
      </c>
      <c r="I100" s="198">
        <v>0</v>
      </c>
      <c r="J100" s="451"/>
    </row>
    <row r="101" spans="1:10" ht="57.75" customHeight="1" x14ac:dyDescent="0.25">
      <c r="A101" s="442"/>
      <c r="B101" s="442"/>
      <c r="C101" s="443"/>
      <c r="D101" s="455"/>
      <c r="E101" s="502"/>
      <c r="F101" s="214" t="s">
        <v>12</v>
      </c>
      <c r="G101" s="191">
        <v>5</v>
      </c>
      <c r="H101" s="191">
        <v>0</v>
      </c>
      <c r="I101" s="198">
        <f t="shared" si="2"/>
        <v>0</v>
      </c>
      <c r="J101" s="451"/>
    </row>
    <row r="102" spans="1:10" ht="18" customHeight="1" x14ac:dyDescent="0.25">
      <c r="A102" s="442"/>
      <c r="B102" s="442"/>
      <c r="C102" s="236"/>
      <c r="D102" s="251"/>
      <c r="E102" s="245"/>
      <c r="F102" s="214"/>
      <c r="G102" s="196"/>
      <c r="H102" s="196"/>
      <c r="I102" s="184"/>
      <c r="J102" s="451"/>
    </row>
    <row r="103" spans="1:10" ht="108.75" customHeight="1" x14ac:dyDescent="0.25">
      <c r="A103" s="442"/>
      <c r="B103" s="442"/>
      <c r="C103" s="236" t="s">
        <v>275</v>
      </c>
      <c r="D103" s="251" t="s">
        <v>65</v>
      </c>
      <c r="E103" s="255" t="s">
        <v>18</v>
      </c>
      <c r="F103" s="214" t="s">
        <v>12</v>
      </c>
      <c r="G103" s="191">
        <v>15</v>
      </c>
      <c r="H103" s="191">
        <v>0</v>
      </c>
      <c r="I103" s="198">
        <f t="shared" si="2"/>
        <v>0</v>
      </c>
      <c r="J103" s="451"/>
    </row>
    <row r="104" spans="1:10" ht="25.5" customHeight="1" x14ac:dyDescent="0.25">
      <c r="A104" s="442"/>
      <c r="B104" s="442"/>
      <c r="C104" s="441" t="s">
        <v>274</v>
      </c>
      <c r="D104" s="453" t="s">
        <v>67</v>
      </c>
      <c r="E104" s="501" t="s">
        <v>68</v>
      </c>
      <c r="F104" s="182" t="s">
        <v>60</v>
      </c>
      <c r="G104" s="196">
        <f>G105+G106</f>
        <v>15</v>
      </c>
      <c r="H104" s="196">
        <f>H105+H106</f>
        <v>0</v>
      </c>
      <c r="I104" s="184">
        <f t="shared" si="2"/>
        <v>0</v>
      </c>
      <c r="J104" s="451"/>
    </row>
    <row r="105" spans="1:10" ht="34.5" customHeight="1" x14ac:dyDescent="0.25">
      <c r="A105" s="442"/>
      <c r="B105" s="442"/>
      <c r="C105" s="442"/>
      <c r="D105" s="454"/>
      <c r="E105" s="555"/>
      <c r="F105" s="214" t="s">
        <v>41</v>
      </c>
      <c r="G105" s="191">
        <v>0</v>
      </c>
      <c r="H105" s="191">
        <v>0</v>
      </c>
      <c r="I105" s="198">
        <v>0</v>
      </c>
      <c r="J105" s="451"/>
    </row>
    <row r="106" spans="1:10" ht="34.5" customHeight="1" x14ac:dyDescent="0.25">
      <c r="A106" s="442"/>
      <c r="B106" s="442"/>
      <c r="C106" s="442"/>
      <c r="D106" s="454"/>
      <c r="E106" s="502"/>
      <c r="F106" s="214" t="s">
        <v>12</v>
      </c>
      <c r="G106" s="191">
        <v>15</v>
      </c>
      <c r="H106" s="191">
        <f>H102+H110</f>
        <v>0</v>
      </c>
      <c r="I106" s="198">
        <f t="shared" si="2"/>
        <v>0</v>
      </c>
      <c r="J106" s="451"/>
    </row>
    <row r="107" spans="1:10" ht="34.5" hidden="1" customHeight="1" x14ac:dyDescent="0.25">
      <c r="A107" s="442"/>
      <c r="B107" s="442"/>
      <c r="C107" s="442"/>
      <c r="D107" s="454"/>
      <c r="E107" s="215"/>
      <c r="F107" s="215"/>
      <c r="G107" s="215"/>
      <c r="H107" s="215"/>
      <c r="I107" s="215"/>
      <c r="J107" s="451"/>
    </row>
    <row r="108" spans="1:10" ht="25.5" customHeight="1" x14ac:dyDescent="0.25">
      <c r="A108" s="442"/>
      <c r="B108" s="442"/>
      <c r="C108" s="442"/>
      <c r="D108" s="454"/>
      <c r="E108" s="501" t="s">
        <v>18</v>
      </c>
      <c r="F108" s="182" t="s">
        <v>60</v>
      </c>
      <c r="G108" s="196">
        <f>G109+G110</f>
        <v>10</v>
      </c>
      <c r="H108" s="196">
        <f>H109+H110</f>
        <v>0</v>
      </c>
      <c r="I108" s="184">
        <f t="shared" si="2"/>
        <v>0</v>
      </c>
      <c r="J108" s="451"/>
    </row>
    <row r="109" spans="1:10" ht="34.5" customHeight="1" x14ac:dyDescent="0.25">
      <c r="A109" s="442"/>
      <c r="B109" s="442"/>
      <c r="C109" s="442"/>
      <c r="D109" s="454"/>
      <c r="E109" s="555"/>
      <c r="F109" s="214" t="s">
        <v>41</v>
      </c>
      <c r="G109" s="191">
        <v>0</v>
      </c>
      <c r="H109" s="191">
        <v>0</v>
      </c>
      <c r="I109" s="198">
        <v>0</v>
      </c>
      <c r="J109" s="451"/>
    </row>
    <row r="110" spans="1:10" ht="34.5" customHeight="1" x14ac:dyDescent="0.25">
      <c r="A110" s="443"/>
      <c r="B110" s="443"/>
      <c r="C110" s="443"/>
      <c r="D110" s="455"/>
      <c r="E110" s="502"/>
      <c r="F110" s="214" t="s">
        <v>12</v>
      </c>
      <c r="G110" s="191">
        <v>10</v>
      </c>
      <c r="H110" s="191">
        <v>0</v>
      </c>
      <c r="I110" s="198">
        <f t="shared" ref="I110:I116" si="3">H110/G110</f>
        <v>0</v>
      </c>
      <c r="J110" s="452"/>
    </row>
    <row r="111" spans="1:10" ht="49.5" customHeight="1" x14ac:dyDescent="0.25">
      <c r="A111" s="441"/>
      <c r="B111" s="441"/>
      <c r="C111" s="441" t="s">
        <v>69</v>
      </c>
      <c r="D111" s="453" t="s">
        <v>70</v>
      </c>
      <c r="E111" s="258" t="s">
        <v>68</v>
      </c>
      <c r="F111" s="182" t="s">
        <v>60</v>
      </c>
      <c r="G111" s="191">
        <f>G112+G113</f>
        <v>25</v>
      </c>
      <c r="H111" s="191">
        <f>H112+H113</f>
        <v>0</v>
      </c>
      <c r="I111" s="198">
        <f t="shared" si="3"/>
        <v>0</v>
      </c>
      <c r="J111" s="243"/>
    </row>
    <row r="112" spans="1:10" ht="34.5" customHeight="1" x14ac:dyDescent="0.25">
      <c r="A112" s="442"/>
      <c r="B112" s="442"/>
      <c r="C112" s="442"/>
      <c r="D112" s="454"/>
      <c r="E112" s="524" t="s">
        <v>18</v>
      </c>
      <c r="F112" s="214" t="s">
        <v>41</v>
      </c>
      <c r="G112" s="191">
        <v>0</v>
      </c>
      <c r="H112" s="191">
        <v>0</v>
      </c>
      <c r="I112" s="198">
        <v>0</v>
      </c>
      <c r="J112" s="243" t="s">
        <v>72</v>
      </c>
    </row>
    <row r="113" spans="1:11" ht="35.25" customHeight="1" x14ac:dyDescent="0.25">
      <c r="A113" s="443"/>
      <c r="B113" s="443"/>
      <c r="C113" s="443"/>
      <c r="D113" s="455"/>
      <c r="E113" s="530"/>
      <c r="F113" s="214" t="s">
        <v>12</v>
      </c>
      <c r="G113" s="191">
        <v>25</v>
      </c>
      <c r="H113" s="191"/>
      <c r="I113" s="198">
        <f t="shared" si="3"/>
        <v>0</v>
      </c>
      <c r="J113" s="243" t="s">
        <v>72</v>
      </c>
    </row>
    <row r="114" spans="1:11" ht="33.75" customHeight="1" x14ac:dyDescent="0.25">
      <c r="A114" s="441" t="s">
        <v>61</v>
      </c>
      <c r="B114" s="441"/>
      <c r="C114" s="552" t="s">
        <v>71</v>
      </c>
      <c r="D114" s="552"/>
      <c r="E114" s="553" t="s">
        <v>57</v>
      </c>
      <c r="F114" s="554"/>
      <c r="G114" s="216">
        <f>G115+G116</f>
        <v>190</v>
      </c>
      <c r="H114" s="216">
        <f>H115+H116</f>
        <v>0</v>
      </c>
      <c r="I114" s="217">
        <f t="shared" si="3"/>
        <v>0</v>
      </c>
      <c r="J114" s="204"/>
    </row>
    <row r="115" spans="1:11" ht="34.5" customHeight="1" x14ac:dyDescent="0.25">
      <c r="A115" s="442"/>
      <c r="B115" s="442"/>
      <c r="C115" s="552"/>
      <c r="D115" s="552"/>
      <c r="E115" s="573" t="s">
        <v>41</v>
      </c>
      <c r="F115" s="574"/>
      <c r="G115" s="216">
        <f>G77+G40</f>
        <v>0</v>
      </c>
      <c r="H115" s="216">
        <f>H40+H77</f>
        <v>0</v>
      </c>
      <c r="I115" s="217">
        <v>0</v>
      </c>
      <c r="J115" s="204"/>
    </row>
    <row r="116" spans="1:11" ht="34.5" customHeight="1" x14ac:dyDescent="0.25">
      <c r="A116" s="443"/>
      <c r="B116" s="443"/>
      <c r="C116" s="552"/>
      <c r="D116" s="552"/>
      <c r="E116" s="573" t="s">
        <v>12</v>
      </c>
      <c r="F116" s="574"/>
      <c r="G116" s="216">
        <f>G12+G16+G41+G67+G78</f>
        <v>190</v>
      </c>
      <c r="H116" s="216">
        <f>H12+H16+H41+H67+H78</f>
        <v>0</v>
      </c>
      <c r="I116" s="217">
        <f t="shared" si="3"/>
        <v>0</v>
      </c>
      <c r="J116" s="204"/>
    </row>
    <row r="117" spans="1:11" ht="34.5" customHeight="1" x14ac:dyDescent="0.25">
      <c r="B117" s="559"/>
      <c r="C117" s="559"/>
      <c r="D117" s="559"/>
      <c r="E117" s="559"/>
      <c r="G117" s="271"/>
    </row>
    <row r="118" spans="1:11" ht="34.5" customHeight="1" thickBot="1" x14ac:dyDescent="0.3">
      <c r="B118" s="270"/>
      <c r="C118" s="270"/>
      <c r="D118" s="270"/>
      <c r="E118" s="270"/>
      <c r="G118" s="271"/>
    </row>
    <row r="119" spans="1:11" ht="15.75" thickBot="1" x14ac:dyDescent="0.3">
      <c r="A119" s="282"/>
      <c r="B119" s="283"/>
      <c r="C119" s="284"/>
      <c r="D119" s="285"/>
      <c r="E119" s="286"/>
      <c r="F119" s="287"/>
      <c r="G119" s="277" t="s">
        <v>186</v>
      </c>
      <c r="H119" s="275" t="s">
        <v>187</v>
      </c>
      <c r="I119" s="276" t="s">
        <v>188</v>
      </c>
      <c r="J119" s="302" t="s">
        <v>193</v>
      </c>
    </row>
    <row r="120" spans="1:11" ht="34.5" customHeight="1" thickBot="1" x14ac:dyDescent="0.3">
      <c r="A120" s="575" t="s">
        <v>13</v>
      </c>
      <c r="B120" s="576"/>
      <c r="C120" s="576"/>
      <c r="D120" s="576"/>
      <c r="E120" s="576"/>
      <c r="F120" s="576"/>
      <c r="G120" s="576"/>
      <c r="H120" s="576"/>
      <c r="I120" s="576"/>
      <c r="J120" s="577"/>
    </row>
    <row r="121" spans="1:11" ht="28.5" customHeight="1" thickBot="1" x14ac:dyDescent="0.3">
      <c r="A121" s="278" t="s">
        <v>180</v>
      </c>
      <c r="B121" s="550" t="s">
        <v>246</v>
      </c>
      <c r="C121" s="551"/>
      <c r="D121" s="551"/>
      <c r="E121" s="551"/>
      <c r="F121" s="551"/>
      <c r="G121" s="279">
        <v>10</v>
      </c>
      <c r="H121" s="280">
        <v>0</v>
      </c>
      <c r="I121" s="346">
        <f>G121-H121</f>
        <v>10</v>
      </c>
      <c r="J121" s="302" t="s">
        <v>194</v>
      </c>
      <c r="K121" s="347"/>
    </row>
    <row r="122" spans="1:11" ht="39.75" customHeight="1" thickBot="1" x14ac:dyDescent="0.3">
      <c r="A122" s="578" t="s">
        <v>21</v>
      </c>
      <c r="B122" s="579"/>
      <c r="C122" s="579"/>
      <c r="D122" s="579"/>
      <c r="E122" s="579"/>
      <c r="F122" s="579"/>
      <c r="G122" s="579"/>
      <c r="H122" s="579"/>
      <c r="I122" s="579"/>
      <c r="J122" s="580"/>
    </row>
    <row r="123" spans="1:11" ht="53.25" customHeight="1" thickBot="1" x14ac:dyDescent="0.3">
      <c r="A123" s="293" t="s">
        <v>180</v>
      </c>
      <c r="B123" s="548" t="s">
        <v>247</v>
      </c>
      <c r="C123" s="549"/>
      <c r="D123" s="549"/>
      <c r="E123" s="549"/>
      <c r="F123" s="280"/>
      <c r="G123" s="279">
        <v>40</v>
      </c>
      <c r="H123" s="280">
        <v>0</v>
      </c>
      <c r="I123" s="281">
        <f t="shared" ref="I123:I147" si="4">G123-H123</f>
        <v>40</v>
      </c>
      <c r="J123" s="302" t="s">
        <v>194</v>
      </c>
    </row>
    <row r="124" spans="1:11" ht="39.75" customHeight="1" thickBot="1" x14ac:dyDescent="0.3">
      <c r="A124" s="581" t="s">
        <v>42</v>
      </c>
      <c r="B124" s="582"/>
      <c r="C124" s="582"/>
      <c r="D124" s="582"/>
      <c r="E124" s="582"/>
      <c r="F124" s="582"/>
      <c r="G124" s="582"/>
      <c r="H124" s="582"/>
      <c r="I124" s="582"/>
      <c r="J124" s="583"/>
    </row>
    <row r="125" spans="1:11" ht="48" customHeight="1" thickBot="1" x14ac:dyDescent="0.3">
      <c r="A125" s="567" t="s">
        <v>196</v>
      </c>
      <c r="B125" s="568"/>
      <c r="C125" s="568"/>
      <c r="D125" s="568"/>
      <c r="E125" s="568"/>
      <c r="F125" s="569"/>
      <c r="G125" s="279"/>
      <c r="H125" s="280"/>
      <c r="I125" s="288"/>
      <c r="J125" s="301"/>
    </row>
    <row r="126" spans="1:11" ht="45" customHeight="1" thickBot="1" x14ac:dyDescent="0.3">
      <c r="A126" s="306" t="s">
        <v>180</v>
      </c>
      <c r="B126" s="560" t="s">
        <v>249</v>
      </c>
      <c r="C126" s="561"/>
      <c r="D126" s="561"/>
      <c r="E126" s="561"/>
      <c r="F126" s="303"/>
      <c r="G126" s="319">
        <v>0</v>
      </c>
      <c r="H126" s="414">
        <v>0</v>
      </c>
      <c r="I126" s="413">
        <f t="shared" si="4"/>
        <v>0</v>
      </c>
      <c r="J126" s="302">
        <v>310</v>
      </c>
    </row>
    <row r="127" spans="1:11" ht="50.25" customHeight="1" thickBot="1" x14ac:dyDescent="0.3">
      <c r="A127" s="293" t="s">
        <v>181</v>
      </c>
      <c r="B127" s="562" t="s">
        <v>250</v>
      </c>
      <c r="C127" s="563"/>
      <c r="D127" s="563"/>
      <c r="E127" s="563"/>
      <c r="F127" s="280"/>
      <c r="G127" s="279">
        <v>0</v>
      </c>
      <c r="H127" s="280">
        <v>0</v>
      </c>
      <c r="I127" s="281">
        <f>G127-H127</f>
        <v>0</v>
      </c>
      <c r="J127" s="302">
        <v>310</v>
      </c>
    </row>
    <row r="128" spans="1:11" ht="22.5" customHeight="1" thickBot="1" x14ac:dyDescent="0.3">
      <c r="A128" s="293" t="s">
        <v>182</v>
      </c>
      <c r="B128" s="562" t="s">
        <v>253</v>
      </c>
      <c r="C128" s="563"/>
      <c r="D128" s="563"/>
      <c r="E128" s="563"/>
      <c r="F128" s="280"/>
      <c r="G128" s="279">
        <v>45</v>
      </c>
      <c r="H128" s="280">
        <v>0</v>
      </c>
      <c r="I128" s="281">
        <f t="shared" si="4"/>
        <v>45</v>
      </c>
      <c r="J128" s="302">
        <v>226</v>
      </c>
      <c r="K128" s="307"/>
    </row>
    <row r="129" spans="1:19" ht="22.5" customHeight="1" thickBot="1" x14ac:dyDescent="0.3">
      <c r="A129" s="416" t="s">
        <v>183</v>
      </c>
      <c r="B129" s="570" t="s">
        <v>254</v>
      </c>
      <c r="C129" s="571"/>
      <c r="D129" s="571"/>
      <c r="E129" s="572"/>
      <c r="F129" s="280"/>
      <c r="G129" s="279">
        <v>5</v>
      </c>
      <c r="H129" s="280">
        <v>0</v>
      </c>
      <c r="I129" s="346">
        <f t="shared" ref="I129" si="5">G129-H129</f>
        <v>5</v>
      </c>
      <c r="J129" s="302">
        <v>226</v>
      </c>
      <c r="K129" s="307"/>
    </row>
    <row r="130" spans="1:19" s="5" customFormat="1" ht="30.75" customHeight="1" thickBot="1" x14ac:dyDescent="0.3">
      <c r="A130" s="416" t="s">
        <v>197</v>
      </c>
      <c r="B130" s="562" t="s">
        <v>255</v>
      </c>
      <c r="C130" s="562"/>
      <c r="D130" s="562"/>
      <c r="E130" s="562"/>
      <c r="F130" s="280"/>
      <c r="G130" s="279">
        <v>15</v>
      </c>
      <c r="H130" s="280">
        <v>0</v>
      </c>
      <c r="I130" s="281">
        <f t="shared" si="4"/>
        <v>15</v>
      </c>
      <c r="J130" s="302">
        <v>310</v>
      </c>
      <c r="K130" s="307"/>
      <c r="L130" s="1"/>
      <c r="M130" s="1"/>
      <c r="N130" s="1"/>
      <c r="O130" s="1"/>
      <c r="P130" s="1"/>
      <c r="Q130" s="1"/>
      <c r="R130" s="1"/>
      <c r="S130" s="1"/>
    </row>
    <row r="131" spans="1:19" s="5" customFormat="1" ht="30.75" customHeight="1" thickBot="1" x14ac:dyDescent="0.3">
      <c r="A131" s="308"/>
      <c r="B131" s="570"/>
      <c r="C131" s="571"/>
      <c r="D131" s="571"/>
      <c r="E131" s="572"/>
      <c r="F131" s="280"/>
      <c r="G131" s="279"/>
      <c r="H131" s="280"/>
      <c r="I131" s="346"/>
      <c r="J131" s="302"/>
      <c r="K131" s="377"/>
      <c r="L131" s="1"/>
      <c r="M131" s="1"/>
      <c r="N131" s="1"/>
      <c r="O131" s="1"/>
      <c r="P131" s="1"/>
      <c r="Q131" s="1"/>
      <c r="R131" s="1"/>
      <c r="S131" s="1"/>
    </row>
    <row r="132" spans="1:19" s="5" customFormat="1" ht="30.75" customHeight="1" thickBot="1" x14ac:dyDescent="0.3">
      <c r="A132" s="308"/>
      <c r="B132" s="587"/>
      <c r="C132" s="588"/>
      <c r="D132" s="588"/>
      <c r="E132" s="589"/>
      <c r="F132" s="280"/>
      <c r="G132" s="279"/>
      <c r="H132" s="280"/>
      <c r="I132" s="302"/>
      <c r="J132" s="302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30.75" customHeight="1" thickBot="1" x14ac:dyDescent="0.3">
      <c r="A133" s="289"/>
      <c r="B133" s="564" t="s">
        <v>198</v>
      </c>
      <c r="C133" s="564"/>
      <c r="D133" s="564"/>
      <c r="E133" s="564"/>
      <c r="F133" s="309"/>
      <c r="G133" s="309">
        <f>G126+G127+G128+G130+G131+G129</f>
        <v>65</v>
      </c>
      <c r="H133" s="309">
        <f>H126+H127+H128+H130+H131+H129</f>
        <v>0</v>
      </c>
      <c r="I133" s="310">
        <f>I126+I127+I128+I130+I131+I129</f>
        <v>65</v>
      </c>
      <c r="J133" s="311"/>
    </row>
    <row r="134" spans="1:19" ht="27.75" customHeight="1" thickBot="1" x14ac:dyDescent="0.3">
      <c r="A134" s="584" t="s">
        <v>238</v>
      </c>
      <c r="B134" s="585"/>
      <c r="C134" s="585"/>
      <c r="D134" s="585"/>
      <c r="E134" s="585"/>
      <c r="F134" s="585"/>
      <c r="G134" s="585"/>
      <c r="H134" s="585"/>
      <c r="I134" s="585"/>
      <c r="J134" s="586"/>
    </row>
    <row r="135" spans="1:19" ht="36.75" customHeight="1" thickBot="1" x14ac:dyDescent="0.3">
      <c r="A135" s="312" t="s">
        <v>180</v>
      </c>
      <c r="B135" s="565" t="s">
        <v>257</v>
      </c>
      <c r="C135" s="566"/>
      <c r="D135" s="566"/>
      <c r="E135" s="566"/>
      <c r="F135" s="303"/>
      <c r="G135" s="304">
        <v>10</v>
      </c>
      <c r="H135" s="303">
        <v>0</v>
      </c>
      <c r="I135" s="413">
        <f t="shared" si="4"/>
        <v>10</v>
      </c>
      <c r="J135" s="302" t="s">
        <v>194</v>
      </c>
      <c r="K135" s="377"/>
    </row>
    <row r="136" spans="1:19" ht="36.75" customHeight="1" thickBot="1" x14ac:dyDescent="0.3">
      <c r="A136" s="590" t="s">
        <v>199</v>
      </c>
      <c r="B136" s="591"/>
      <c r="C136" s="591"/>
      <c r="D136" s="591"/>
      <c r="E136" s="591"/>
      <c r="F136" s="591"/>
      <c r="G136" s="591"/>
      <c r="H136" s="591"/>
      <c r="I136" s="591"/>
      <c r="J136" s="592"/>
    </row>
    <row r="137" spans="1:19" ht="28.5" customHeight="1" thickBot="1" x14ac:dyDescent="0.3">
      <c r="A137" s="593" t="s">
        <v>180</v>
      </c>
      <c r="B137" s="560" t="s">
        <v>256</v>
      </c>
      <c r="C137" s="561"/>
      <c r="D137" s="561"/>
      <c r="E137" s="561"/>
      <c r="F137" s="303"/>
      <c r="G137" s="304">
        <v>5</v>
      </c>
      <c r="H137" s="303">
        <v>0</v>
      </c>
      <c r="I137" s="305">
        <f t="shared" ref="I137:I142" si="6">G137-H137</f>
        <v>5</v>
      </c>
      <c r="J137" s="595" t="s">
        <v>194</v>
      </c>
      <c r="K137" s="599"/>
      <c r="L137" s="600"/>
      <c r="M137" s="600"/>
      <c r="N137" s="600"/>
      <c r="O137" s="600"/>
    </row>
    <row r="138" spans="1:19" ht="27.75" customHeight="1" thickBot="1" x14ac:dyDescent="0.3">
      <c r="A138" s="594"/>
      <c r="B138" s="570" t="s">
        <v>258</v>
      </c>
      <c r="C138" s="571"/>
      <c r="D138" s="571"/>
      <c r="E138" s="571"/>
      <c r="F138" s="572"/>
      <c r="G138" s="314">
        <f>15-15</f>
        <v>0</v>
      </c>
      <c r="H138" s="321">
        <v>0</v>
      </c>
      <c r="I138" s="322">
        <f t="shared" si="6"/>
        <v>0</v>
      </c>
      <c r="J138" s="596"/>
      <c r="K138" s="601"/>
      <c r="L138" s="600"/>
      <c r="M138" s="600"/>
      <c r="N138" s="600"/>
      <c r="O138" s="600"/>
    </row>
    <row r="139" spans="1:19" ht="34.5" customHeight="1" thickBot="1" x14ac:dyDescent="0.3">
      <c r="A139" s="593" t="s">
        <v>181</v>
      </c>
      <c r="B139" s="562" t="s">
        <v>263</v>
      </c>
      <c r="C139" s="563"/>
      <c r="D139" s="563"/>
      <c r="E139" s="563"/>
      <c r="F139" s="280"/>
      <c r="G139" s="279">
        <v>5</v>
      </c>
      <c r="H139" s="280">
        <v>0</v>
      </c>
      <c r="I139" s="281">
        <f t="shared" si="6"/>
        <v>5</v>
      </c>
      <c r="J139" s="595" t="s">
        <v>194</v>
      </c>
    </row>
    <row r="140" spans="1:19" ht="37.5" customHeight="1" thickBot="1" x14ac:dyDescent="0.3">
      <c r="A140" s="609"/>
      <c r="B140" s="562" t="s">
        <v>259</v>
      </c>
      <c r="C140" s="563"/>
      <c r="D140" s="563"/>
      <c r="E140" s="563"/>
      <c r="F140" s="303"/>
      <c r="G140" s="314">
        <v>0</v>
      </c>
      <c r="H140" s="321">
        <v>0</v>
      </c>
      <c r="I140" s="322">
        <f t="shared" si="6"/>
        <v>0</v>
      </c>
      <c r="J140" s="610"/>
    </row>
    <row r="141" spans="1:19" ht="37.5" customHeight="1" thickBot="1" x14ac:dyDescent="0.3">
      <c r="A141" s="609"/>
      <c r="B141" s="562" t="s">
        <v>264</v>
      </c>
      <c r="C141" s="563"/>
      <c r="D141" s="563"/>
      <c r="E141" s="563"/>
      <c r="F141" s="303"/>
      <c r="G141" s="319">
        <v>0</v>
      </c>
      <c r="H141" s="303">
        <v>0</v>
      </c>
      <c r="I141" s="346">
        <f t="shared" si="6"/>
        <v>0</v>
      </c>
      <c r="J141" s="610"/>
      <c r="K141" s="602"/>
      <c r="L141" s="600"/>
      <c r="M141" s="600"/>
      <c r="N141" s="600"/>
      <c r="O141" s="600"/>
    </row>
    <row r="142" spans="1:19" ht="39" customHeight="1" thickBot="1" x14ac:dyDescent="0.3">
      <c r="A142" s="594"/>
      <c r="B142" s="562" t="s">
        <v>260</v>
      </c>
      <c r="C142" s="563"/>
      <c r="D142" s="563"/>
      <c r="E142" s="563"/>
      <c r="F142" s="303"/>
      <c r="G142" s="314">
        <v>0</v>
      </c>
      <c r="H142" s="321">
        <v>0</v>
      </c>
      <c r="I142" s="322">
        <f t="shared" si="6"/>
        <v>0</v>
      </c>
      <c r="J142" s="596"/>
      <c r="K142" s="601"/>
      <c r="L142" s="600"/>
      <c r="M142" s="600"/>
      <c r="N142" s="600"/>
      <c r="O142" s="600"/>
    </row>
    <row r="143" spans="1:19" ht="32.25" customHeight="1" thickBot="1" x14ac:dyDescent="0.3">
      <c r="A143" s="312" t="s">
        <v>182</v>
      </c>
      <c r="B143" s="560" t="s">
        <v>265</v>
      </c>
      <c r="C143" s="561"/>
      <c r="D143" s="561"/>
      <c r="E143" s="561"/>
      <c r="F143" s="303"/>
      <c r="G143" s="304">
        <v>15</v>
      </c>
      <c r="H143" s="303">
        <v>0</v>
      </c>
      <c r="I143" s="305">
        <f t="shared" si="4"/>
        <v>15</v>
      </c>
      <c r="J143" s="313" t="s">
        <v>194</v>
      </c>
    </row>
    <row r="144" spans="1:19" ht="32.25" customHeight="1" thickBot="1" x14ac:dyDescent="0.3">
      <c r="A144" s="593" t="s">
        <v>183</v>
      </c>
      <c r="B144" s="562" t="s">
        <v>266</v>
      </c>
      <c r="C144" s="563"/>
      <c r="D144" s="563"/>
      <c r="E144" s="563"/>
      <c r="F144" s="280"/>
      <c r="G144" s="279">
        <v>15</v>
      </c>
      <c r="H144" s="280">
        <v>0</v>
      </c>
      <c r="I144" s="281">
        <f t="shared" ref="I144:I146" si="7">G144-H144</f>
        <v>15</v>
      </c>
      <c r="J144" s="595" t="s">
        <v>194</v>
      </c>
    </row>
    <row r="145" spans="1:10" ht="32.25" customHeight="1" thickBot="1" x14ac:dyDescent="0.3">
      <c r="A145" s="594"/>
      <c r="B145" s="562" t="s">
        <v>261</v>
      </c>
      <c r="C145" s="563"/>
      <c r="D145" s="563"/>
      <c r="E145" s="563"/>
      <c r="F145" s="303"/>
      <c r="G145" s="314">
        <v>0</v>
      </c>
      <c r="H145" s="321">
        <v>0</v>
      </c>
      <c r="I145" s="320">
        <f t="shared" si="7"/>
        <v>0</v>
      </c>
      <c r="J145" s="596"/>
    </row>
    <row r="146" spans="1:10" ht="32.25" customHeight="1" thickBot="1" x14ac:dyDescent="0.3">
      <c r="A146" s="593" t="s">
        <v>197</v>
      </c>
      <c r="B146" s="562" t="s">
        <v>267</v>
      </c>
      <c r="C146" s="563"/>
      <c r="D146" s="563"/>
      <c r="E146" s="563"/>
      <c r="F146" s="303"/>
      <c r="G146" s="304">
        <v>25</v>
      </c>
      <c r="H146" s="303">
        <v>0</v>
      </c>
      <c r="I146" s="281">
        <f t="shared" si="7"/>
        <v>25</v>
      </c>
      <c r="J146" s="595" t="s">
        <v>194</v>
      </c>
    </row>
    <row r="147" spans="1:10" ht="37.5" customHeight="1" thickBot="1" x14ac:dyDescent="0.3">
      <c r="A147" s="594"/>
      <c r="B147" s="562" t="s">
        <v>262</v>
      </c>
      <c r="C147" s="563"/>
      <c r="D147" s="563"/>
      <c r="E147" s="563"/>
      <c r="F147" s="323"/>
      <c r="G147" s="324">
        <v>0</v>
      </c>
      <c r="H147" s="325">
        <v>0</v>
      </c>
      <c r="I147" s="326">
        <f t="shared" si="4"/>
        <v>0</v>
      </c>
      <c r="J147" s="596"/>
    </row>
    <row r="148" spans="1:10" x14ac:dyDescent="0.25">
      <c r="A148" s="315"/>
      <c r="B148" s="597" t="s">
        <v>200</v>
      </c>
      <c r="C148" s="597"/>
      <c r="D148" s="597"/>
      <c r="E148" s="597"/>
      <c r="F148" s="327" t="s">
        <v>12</v>
      </c>
      <c r="G148" s="328">
        <f>G137+G139+G143+G144+G146+G141</f>
        <v>65</v>
      </c>
      <c r="H148" s="328">
        <f>H137+H139+H143+H144+H146+H141</f>
        <v>0</v>
      </c>
      <c r="I148" s="328">
        <f>I137+I139+I143+I144+I146+I141</f>
        <v>65</v>
      </c>
      <c r="J148" s="603"/>
    </row>
    <row r="149" spans="1:10" ht="15.75" thickBot="1" x14ac:dyDescent="0.3">
      <c r="A149" s="317"/>
      <c r="B149" s="598"/>
      <c r="C149" s="598"/>
      <c r="D149" s="598"/>
      <c r="E149" s="598"/>
      <c r="F149" s="329" t="s">
        <v>41</v>
      </c>
      <c r="G149" s="330">
        <f>G138+G140+G142+G145+G147</f>
        <v>0</v>
      </c>
      <c r="H149" s="330">
        <f>H138+H140+H142+H145+H147</f>
        <v>0</v>
      </c>
      <c r="I149" s="330">
        <f>I138+I140+I142+I145+I147</f>
        <v>0</v>
      </c>
      <c r="J149" s="604"/>
    </row>
    <row r="150" spans="1:10" ht="15.75" x14ac:dyDescent="0.25">
      <c r="A150" s="605" t="s">
        <v>276</v>
      </c>
      <c r="B150" s="606"/>
      <c r="C150" s="606"/>
      <c r="D150" s="606"/>
      <c r="E150" s="606"/>
      <c r="F150" s="331" t="s">
        <v>12</v>
      </c>
      <c r="G150" s="332">
        <f>G148+G135+G133+G123+G121</f>
        <v>190</v>
      </c>
      <c r="H150" s="332">
        <f t="shared" ref="H150:I150" si="8">H148+H135+H133+H123+H121</f>
        <v>0</v>
      </c>
      <c r="I150" s="332">
        <f t="shared" si="8"/>
        <v>190</v>
      </c>
      <c r="J150" s="316"/>
    </row>
    <row r="151" spans="1:10" ht="16.5" thickBot="1" x14ac:dyDescent="0.3">
      <c r="A151" s="607"/>
      <c r="B151" s="608"/>
      <c r="C151" s="608"/>
      <c r="D151" s="608"/>
      <c r="E151" s="608"/>
      <c r="F151" s="333" t="s">
        <v>41</v>
      </c>
      <c r="G151" s="334">
        <f>G126+G149</f>
        <v>0</v>
      </c>
      <c r="H151" s="334">
        <f>H126+H149</f>
        <v>0</v>
      </c>
      <c r="I151" s="334">
        <f>I126+I149</f>
        <v>0</v>
      </c>
      <c r="J151" s="318"/>
    </row>
    <row r="152" spans="1:10" x14ac:dyDescent="0.25">
      <c r="B152" s="559"/>
      <c r="C152" s="559"/>
      <c r="D152" s="559"/>
      <c r="E152" s="559"/>
      <c r="G152" s="271">
        <f>G150+G151</f>
        <v>190</v>
      </c>
      <c r="H152" s="6">
        <f>H150+H151</f>
        <v>0</v>
      </c>
      <c r="I152" s="6">
        <f>I150+I151</f>
        <v>190</v>
      </c>
      <c r="J152" s="335">
        <f>H152+I152</f>
        <v>190</v>
      </c>
    </row>
    <row r="153" spans="1:10" x14ac:dyDescent="0.25">
      <c r="B153" s="559"/>
      <c r="C153" s="559"/>
      <c r="D153" s="559"/>
      <c r="E153" s="559"/>
      <c r="G153" s="6"/>
    </row>
    <row r="154" spans="1:10" x14ac:dyDescent="0.25">
      <c r="B154" s="559"/>
      <c r="C154" s="559"/>
      <c r="D154" s="559"/>
      <c r="E154" s="559"/>
      <c r="G154" s="6"/>
    </row>
  </sheetData>
  <autoFilter ref="A6:I38"/>
  <mergeCells count="160">
    <mergeCell ref="A150:E151"/>
    <mergeCell ref="B144:E144"/>
    <mergeCell ref="A144:A145"/>
    <mergeCell ref="B145:E145"/>
    <mergeCell ref="A146:A147"/>
    <mergeCell ref="B146:E146"/>
    <mergeCell ref="J144:J145"/>
    <mergeCell ref="A139:A142"/>
    <mergeCell ref="B142:E142"/>
    <mergeCell ref="J139:J142"/>
    <mergeCell ref="J146:J147"/>
    <mergeCell ref="B140:E140"/>
    <mergeCell ref="A136:J136"/>
    <mergeCell ref="B137:E137"/>
    <mergeCell ref="B139:E139"/>
    <mergeCell ref="A137:A138"/>
    <mergeCell ref="B138:F138"/>
    <mergeCell ref="J137:J138"/>
    <mergeCell ref="B148:E149"/>
    <mergeCell ref="B141:E141"/>
    <mergeCell ref="K137:O138"/>
    <mergeCell ref="K141:O142"/>
    <mergeCell ref="J148:J149"/>
    <mergeCell ref="A111:A113"/>
    <mergeCell ref="B111:B113"/>
    <mergeCell ref="C111:C113"/>
    <mergeCell ref="D111:D113"/>
    <mergeCell ref="E112:E113"/>
    <mergeCell ref="A120:J120"/>
    <mergeCell ref="A122:J122"/>
    <mergeCell ref="A124:J124"/>
    <mergeCell ref="A134:J134"/>
    <mergeCell ref="B129:E129"/>
    <mergeCell ref="B132:E132"/>
    <mergeCell ref="J89:J110"/>
    <mergeCell ref="E93:E95"/>
    <mergeCell ref="A96:A110"/>
    <mergeCell ref="B152:E152"/>
    <mergeCell ref="B153:E153"/>
    <mergeCell ref="B154:E154"/>
    <mergeCell ref="B143:E143"/>
    <mergeCell ref="B147:E147"/>
    <mergeCell ref="B126:E126"/>
    <mergeCell ref="B127:E127"/>
    <mergeCell ref="B128:E128"/>
    <mergeCell ref="B130:E130"/>
    <mergeCell ref="B133:E133"/>
    <mergeCell ref="B135:E135"/>
    <mergeCell ref="A125:F125"/>
    <mergeCell ref="B131:E131"/>
    <mergeCell ref="B117:E117"/>
    <mergeCell ref="A114:A116"/>
    <mergeCell ref="E115:F115"/>
    <mergeCell ref="E116:F116"/>
    <mergeCell ref="C104:C110"/>
    <mergeCell ref="D104:D110"/>
    <mergeCell ref="E104:E106"/>
    <mergeCell ref="E108:E110"/>
    <mergeCell ref="B89:B92"/>
    <mergeCell ref="C89:C92"/>
    <mergeCell ref="D89:D95"/>
    <mergeCell ref="E89:E91"/>
    <mergeCell ref="C39:D41"/>
    <mergeCell ref="B123:E123"/>
    <mergeCell ref="B121:F121"/>
    <mergeCell ref="B114:B116"/>
    <mergeCell ref="C114:D116"/>
    <mergeCell ref="E114:F114"/>
    <mergeCell ref="C96:C98"/>
    <mergeCell ref="D96:D98"/>
    <mergeCell ref="E96:E98"/>
    <mergeCell ref="C99:C101"/>
    <mergeCell ref="D99:D101"/>
    <mergeCell ref="E99:E101"/>
    <mergeCell ref="J73:J75"/>
    <mergeCell ref="C76:D81"/>
    <mergeCell ref="E76:E78"/>
    <mergeCell ref="A78:A81"/>
    <mergeCell ref="B78:B81"/>
    <mergeCell ref="E80:E81"/>
    <mergeCell ref="A70:A72"/>
    <mergeCell ref="B70:B72"/>
    <mergeCell ref="C70:D72"/>
    <mergeCell ref="A73:A74"/>
    <mergeCell ref="B73:B74"/>
    <mergeCell ref="C73:C74"/>
    <mergeCell ref="D73:D75"/>
    <mergeCell ref="J62:J64"/>
    <mergeCell ref="A67:A69"/>
    <mergeCell ref="B67:B69"/>
    <mergeCell ref="C67:D69"/>
    <mergeCell ref="C56:C58"/>
    <mergeCell ref="D56:D58"/>
    <mergeCell ref="E56:J58"/>
    <mergeCell ref="A59:A61"/>
    <mergeCell ref="B59:B61"/>
    <mergeCell ref="C59:C61"/>
    <mergeCell ref="D59:D61"/>
    <mergeCell ref="J32:J38"/>
    <mergeCell ref="E39:E41"/>
    <mergeCell ref="E22:E23"/>
    <mergeCell ref="A25:A26"/>
    <mergeCell ref="B25:B26"/>
    <mergeCell ref="C25:C26"/>
    <mergeCell ref="D25:D31"/>
    <mergeCell ref="J25:J31"/>
    <mergeCell ref="E51:E52"/>
    <mergeCell ref="A42:A44"/>
    <mergeCell ref="B42:B44"/>
    <mergeCell ref="C42:D44"/>
    <mergeCell ref="E43:E44"/>
    <mergeCell ref="A45:A50"/>
    <mergeCell ref="B45:B50"/>
    <mergeCell ref="C45:C50"/>
    <mergeCell ref="D45:D50"/>
    <mergeCell ref="E45:E47"/>
    <mergeCell ref="E48:E50"/>
    <mergeCell ref="J14:J15"/>
    <mergeCell ref="C16:D16"/>
    <mergeCell ref="A17:A19"/>
    <mergeCell ref="B17:B19"/>
    <mergeCell ref="C17:D19"/>
    <mergeCell ref="A20:A21"/>
    <mergeCell ref="B20:B21"/>
    <mergeCell ref="C20:C21"/>
    <mergeCell ref="D20:D21"/>
    <mergeCell ref="A2:J2"/>
    <mergeCell ref="C4:C5"/>
    <mergeCell ref="D4:D5"/>
    <mergeCell ref="E4:E5"/>
    <mergeCell ref="F4:F5"/>
    <mergeCell ref="G4:G5"/>
    <mergeCell ref="H4:H5"/>
    <mergeCell ref="I4:I5"/>
    <mergeCell ref="J4:J5"/>
    <mergeCell ref="A5:B5"/>
    <mergeCell ref="A53:A55"/>
    <mergeCell ref="B53:B55"/>
    <mergeCell ref="C53:C55"/>
    <mergeCell ref="D53:D55"/>
    <mergeCell ref="E53:E55"/>
    <mergeCell ref="D62:D64"/>
    <mergeCell ref="E62:E64"/>
    <mergeCell ref="B96:B110"/>
    <mergeCell ref="C12:D12"/>
    <mergeCell ref="C13:D13"/>
    <mergeCell ref="A14:A15"/>
    <mergeCell ref="B14:B15"/>
    <mergeCell ref="C14:C15"/>
    <mergeCell ref="D14:D15"/>
    <mergeCell ref="A32:A38"/>
    <mergeCell ref="B32:B38"/>
    <mergeCell ref="C32:C38"/>
    <mergeCell ref="D32:D38"/>
    <mergeCell ref="A82:A86"/>
    <mergeCell ref="B82:B86"/>
    <mergeCell ref="C82:D88"/>
    <mergeCell ref="E82:E84"/>
    <mergeCell ref="E86:E88"/>
    <mergeCell ref="A89:A92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opLeftCell="A74" workbookViewId="0">
      <selection activeCell="K80" sqref="K80:L80"/>
    </sheetView>
  </sheetViews>
  <sheetFormatPr defaultRowHeight="15" x14ac:dyDescent="0.25"/>
  <cols>
    <col min="1" max="1" width="16.5703125" customWidth="1"/>
    <col min="2" max="2" width="14" customWidth="1"/>
    <col min="4" max="4" width="20.140625" customWidth="1"/>
    <col min="5" max="5" width="25.42578125" customWidth="1"/>
    <col min="6" max="6" width="18.28515625" customWidth="1"/>
    <col min="7" max="7" width="20.140625" customWidth="1"/>
    <col min="8" max="8" width="14.28515625" customWidth="1"/>
    <col min="9" max="9" width="16.28515625" customWidth="1"/>
    <col min="10" max="10" width="28.42578125" customWidth="1"/>
    <col min="12" max="12" width="24.140625" customWidth="1"/>
  </cols>
  <sheetData>
    <row r="1" spans="1:10" ht="20.25" x14ac:dyDescent="0.25">
      <c r="A1" s="476" t="s">
        <v>240</v>
      </c>
      <c r="B1" s="476"/>
      <c r="C1" s="476"/>
      <c r="D1" s="476"/>
      <c r="E1" s="476"/>
      <c r="F1" s="476"/>
      <c r="G1" s="476"/>
      <c r="H1" s="476"/>
      <c r="I1" s="476"/>
      <c r="J1" s="476"/>
    </row>
    <row r="2" spans="1:10" x14ac:dyDescent="0.25">
      <c r="A2" s="54"/>
      <c r="B2" s="54"/>
      <c r="C2" s="55"/>
      <c r="D2" s="56"/>
      <c r="E2" s="57"/>
      <c r="F2" s="58"/>
      <c r="G2" s="57"/>
      <c r="H2" s="57"/>
      <c r="I2" s="57"/>
      <c r="J2" s="57"/>
    </row>
    <row r="3" spans="1:10" ht="31.5" x14ac:dyDescent="0.25">
      <c r="A3" s="154" t="s">
        <v>0</v>
      </c>
      <c r="B3" s="155" t="s">
        <v>1</v>
      </c>
      <c r="C3" s="642" t="s">
        <v>2</v>
      </c>
      <c r="D3" s="644" t="s">
        <v>3</v>
      </c>
      <c r="E3" s="644" t="s">
        <v>4</v>
      </c>
      <c r="F3" s="644" t="s">
        <v>5</v>
      </c>
      <c r="G3" s="646" t="s">
        <v>241</v>
      </c>
      <c r="H3" s="648" t="s">
        <v>242</v>
      </c>
      <c r="I3" s="648" t="s">
        <v>7</v>
      </c>
      <c r="J3" s="650" t="s">
        <v>8</v>
      </c>
    </row>
    <row r="4" spans="1:10" ht="48.75" customHeight="1" x14ac:dyDescent="0.25">
      <c r="A4" s="486" t="s">
        <v>9</v>
      </c>
      <c r="B4" s="487"/>
      <c r="C4" s="643"/>
      <c r="D4" s="645"/>
      <c r="E4" s="645"/>
      <c r="F4" s="645"/>
      <c r="G4" s="647"/>
      <c r="H4" s="649"/>
      <c r="I4" s="649"/>
      <c r="J4" s="650"/>
    </row>
    <row r="5" spans="1:10" ht="15.75" x14ac:dyDescent="0.25">
      <c r="A5" s="10"/>
      <c r="B5" s="10"/>
      <c r="C5" s="10">
        <v>1</v>
      </c>
      <c r="D5" s="11">
        <v>2</v>
      </c>
      <c r="E5" s="139">
        <v>3</v>
      </c>
      <c r="F5" s="139">
        <v>4</v>
      </c>
      <c r="G5" s="12">
        <v>6</v>
      </c>
      <c r="H5" s="139">
        <v>7</v>
      </c>
      <c r="I5" s="139">
        <v>8</v>
      </c>
      <c r="J5" s="139">
        <v>8</v>
      </c>
    </row>
    <row r="6" spans="1:10" ht="31.5" x14ac:dyDescent="0.25">
      <c r="A6" s="13"/>
      <c r="B6" s="13"/>
      <c r="C6" s="628" t="s">
        <v>73</v>
      </c>
      <c r="D6" s="629"/>
      <c r="E6" s="147" t="s">
        <v>11</v>
      </c>
      <c r="F6" s="59" t="s">
        <v>74</v>
      </c>
      <c r="G6" s="60">
        <f>G7+G8</f>
        <v>76</v>
      </c>
      <c r="H6" s="60">
        <f>H7+H8</f>
        <v>0</v>
      </c>
      <c r="I6" s="61">
        <f t="shared" ref="I6:I69" si="0">H6/G6</f>
        <v>0</v>
      </c>
      <c r="J6" s="62"/>
    </row>
    <row r="7" spans="1:10" ht="15.75" x14ac:dyDescent="0.25">
      <c r="A7" s="63"/>
      <c r="B7" s="63"/>
      <c r="C7" s="630"/>
      <c r="D7" s="631"/>
      <c r="E7" s="634" t="s">
        <v>75</v>
      </c>
      <c r="F7" s="59" t="s">
        <v>41</v>
      </c>
      <c r="G7" s="60">
        <f>G16</f>
        <v>0</v>
      </c>
      <c r="H7" s="60">
        <f>H16</f>
        <v>0</v>
      </c>
      <c r="I7" s="61">
        <v>0</v>
      </c>
      <c r="J7" s="62"/>
    </row>
    <row r="8" spans="1:10" ht="41.25" customHeight="1" x14ac:dyDescent="0.25">
      <c r="A8" s="64"/>
      <c r="B8" s="64"/>
      <c r="C8" s="632"/>
      <c r="D8" s="633"/>
      <c r="E8" s="635"/>
      <c r="F8" s="65" t="s">
        <v>12</v>
      </c>
      <c r="G8" s="30">
        <f>G9+G17</f>
        <v>76</v>
      </c>
      <c r="H8" s="30">
        <f>H9+H17</f>
        <v>0</v>
      </c>
      <c r="I8" s="61">
        <f t="shared" si="0"/>
        <v>0</v>
      </c>
      <c r="J8" s="32"/>
    </row>
    <row r="9" spans="1:10" ht="106.5" customHeight="1" x14ac:dyDescent="0.25">
      <c r="A9" s="142"/>
      <c r="B9" s="142"/>
      <c r="C9" s="636" t="s">
        <v>76</v>
      </c>
      <c r="D9" s="637"/>
      <c r="E9" s="150" t="s">
        <v>75</v>
      </c>
      <c r="F9" s="150" t="s">
        <v>12</v>
      </c>
      <c r="G9" s="21">
        <f>G10+G12</f>
        <v>0</v>
      </c>
      <c r="H9" s="21">
        <f>H10+H12</f>
        <v>0</v>
      </c>
      <c r="I9" s="22">
        <v>0</v>
      </c>
      <c r="J9" s="23"/>
    </row>
    <row r="10" spans="1:10" ht="31.5" x14ac:dyDescent="0.25">
      <c r="A10" s="638" t="s">
        <v>77</v>
      </c>
      <c r="B10" s="638" t="s">
        <v>78</v>
      </c>
      <c r="C10" s="638" t="s">
        <v>15</v>
      </c>
      <c r="D10" s="640" t="s">
        <v>79</v>
      </c>
      <c r="E10" s="25" t="s">
        <v>17</v>
      </c>
      <c r="F10" s="25" t="s">
        <v>12</v>
      </c>
      <c r="G10" s="26">
        <f>G11</f>
        <v>0</v>
      </c>
      <c r="H10" s="26">
        <f>H11</f>
        <v>0</v>
      </c>
      <c r="I10" s="27">
        <v>0</v>
      </c>
      <c r="J10" s="651"/>
    </row>
    <row r="11" spans="1:10" ht="60.75" customHeight="1" x14ac:dyDescent="0.25">
      <c r="A11" s="639"/>
      <c r="B11" s="639"/>
      <c r="C11" s="639"/>
      <c r="D11" s="641"/>
      <c r="E11" s="151"/>
      <c r="F11" s="151"/>
      <c r="G11" s="28"/>
      <c r="H11" s="28"/>
      <c r="I11" s="29"/>
      <c r="J11" s="652"/>
    </row>
    <row r="12" spans="1:10" ht="31.5" x14ac:dyDescent="0.25">
      <c r="A12" s="638"/>
      <c r="B12" s="638" t="s">
        <v>78</v>
      </c>
      <c r="C12" s="638" t="s">
        <v>31</v>
      </c>
      <c r="D12" s="640" t="s">
        <v>80</v>
      </c>
      <c r="E12" s="25" t="s">
        <v>17</v>
      </c>
      <c r="F12" s="25" t="s">
        <v>12</v>
      </c>
      <c r="G12" s="26">
        <f>SUM(G13:G13)</f>
        <v>0</v>
      </c>
      <c r="H12" s="26">
        <f>SUM(H13:H13)</f>
        <v>0</v>
      </c>
      <c r="I12" s="27">
        <v>0</v>
      </c>
      <c r="J12" s="652"/>
    </row>
    <row r="13" spans="1:10" ht="117" customHeight="1" x14ac:dyDescent="0.25">
      <c r="A13" s="639"/>
      <c r="B13" s="639"/>
      <c r="C13" s="654"/>
      <c r="D13" s="655"/>
      <c r="E13" s="151" t="s">
        <v>18</v>
      </c>
      <c r="F13" s="151" t="s">
        <v>12</v>
      </c>
      <c r="G13" s="28">
        <v>0</v>
      </c>
      <c r="H13" s="28">
        <v>0</v>
      </c>
      <c r="I13" s="66">
        <v>0</v>
      </c>
      <c r="J13" s="653"/>
    </row>
    <row r="14" spans="1:10" ht="15.75" hidden="1" x14ac:dyDescent="0.25">
      <c r="A14" s="137"/>
      <c r="B14" s="137"/>
      <c r="C14" s="67"/>
      <c r="D14" s="68"/>
      <c r="E14" s="148"/>
      <c r="F14" s="148"/>
      <c r="G14" s="69"/>
      <c r="H14" s="69"/>
      <c r="I14" s="66"/>
      <c r="J14" s="140"/>
    </row>
    <row r="15" spans="1:10" ht="15.75" x14ac:dyDescent="0.25">
      <c r="A15" s="659"/>
      <c r="B15" s="659"/>
      <c r="C15" s="661" t="s">
        <v>81</v>
      </c>
      <c r="D15" s="662"/>
      <c r="E15" s="665" t="s">
        <v>11</v>
      </c>
      <c r="F15" s="150" t="s">
        <v>74</v>
      </c>
      <c r="G15" s="21">
        <f>G16+G17</f>
        <v>76</v>
      </c>
      <c r="H15" s="21">
        <f>H16+H17</f>
        <v>0</v>
      </c>
      <c r="I15" s="70">
        <f t="shared" si="0"/>
        <v>0</v>
      </c>
      <c r="J15" s="36"/>
    </row>
    <row r="16" spans="1:10" ht="15.75" x14ac:dyDescent="0.25">
      <c r="A16" s="659"/>
      <c r="B16" s="659"/>
      <c r="C16" s="663"/>
      <c r="D16" s="664"/>
      <c r="E16" s="666"/>
      <c r="F16" s="150" t="s">
        <v>41</v>
      </c>
      <c r="G16" s="21">
        <f>G25</f>
        <v>0</v>
      </c>
      <c r="H16" s="21">
        <f>H25</f>
        <v>0</v>
      </c>
      <c r="I16" s="70">
        <v>0</v>
      </c>
      <c r="J16" s="71"/>
    </row>
    <row r="17" spans="1:10" ht="118.5" customHeight="1" x14ac:dyDescent="0.25">
      <c r="A17" s="660"/>
      <c r="B17" s="660"/>
      <c r="C17" s="636"/>
      <c r="D17" s="637"/>
      <c r="E17" s="667"/>
      <c r="F17" s="150" t="s">
        <v>12</v>
      </c>
      <c r="G17" s="21">
        <f>G18+G26</f>
        <v>76</v>
      </c>
      <c r="H17" s="21">
        <f>H18+H26</f>
        <v>0</v>
      </c>
      <c r="I17" s="70">
        <f t="shared" si="0"/>
        <v>0</v>
      </c>
      <c r="J17" s="71"/>
    </row>
    <row r="18" spans="1:10" ht="189" x14ac:dyDescent="0.25">
      <c r="A18" s="638" t="s">
        <v>82</v>
      </c>
      <c r="B18" s="72" t="s">
        <v>36</v>
      </c>
      <c r="C18" s="72" t="s">
        <v>294</v>
      </c>
      <c r="D18" s="138" t="s">
        <v>84</v>
      </c>
      <c r="E18" s="25" t="s">
        <v>17</v>
      </c>
      <c r="F18" s="25" t="s">
        <v>12</v>
      </c>
      <c r="G18" s="26">
        <f>G19</f>
        <v>76</v>
      </c>
      <c r="H18" s="26">
        <f>H19</f>
        <v>0</v>
      </c>
      <c r="I18" s="27">
        <f t="shared" si="0"/>
        <v>0</v>
      </c>
      <c r="J18" s="651"/>
    </row>
    <row r="19" spans="1:10" ht="31.5" x14ac:dyDescent="0.25">
      <c r="A19" s="639"/>
      <c r="B19" s="136"/>
      <c r="C19" s="638" t="s">
        <v>292</v>
      </c>
      <c r="D19" s="656" t="s">
        <v>86</v>
      </c>
      <c r="E19" s="73" t="s">
        <v>87</v>
      </c>
      <c r="F19" s="73" t="s">
        <v>12</v>
      </c>
      <c r="G19" s="74">
        <f>G20++G22+G23</f>
        <v>76</v>
      </c>
      <c r="H19" s="74">
        <f>H20++H22+H23</f>
        <v>0</v>
      </c>
      <c r="I19" s="75">
        <f t="shared" si="0"/>
        <v>0</v>
      </c>
      <c r="J19" s="652"/>
    </row>
    <row r="20" spans="1:10" ht="63" x14ac:dyDescent="0.25">
      <c r="A20" s="136"/>
      <c r="B20" s="136"/>
      <c r="C20" s="639"/>
      <c r="D20" s="657"/>
      <c r="E20" s="151" t="s">
        <v>18</v>
      </c>
      <c r="F20" s="151" t="s">
        <v>12</v>
      </c>
      <c r="G20" s="28">
        <v>16</v>
      </c>
      <c r="H20" s="28">
        <v>0</v>
      </c>
      <c r="I20" s="66">
        <f t="shared" si="0"/>
        <v>0</v>
      </c>
      <c r="J20" s="652"/>
    </row>
    <row r="21" spans="1:10" ht="25.5" hidden="1" customHeight="1" x14ac:dyDescent="0.25">
      <c r="A21" s="136" t="s">
        <v>61</v>
      </c>
      <c r="B21" s="136"/>
      <c r="C21" s="654"/>
      <c r="D21" s="658"/>
      <c r="E21" s="151" t="s">
        <v>33</v>
      </c>
      <c r="F21" s="151" t="s">
        <v>12</v>
      </c>
      <c r="G21" s="28">
        <v>0</v>
      </c>
      <c r="H21" s="28">
        <v>0</v>
      </c>
      <c r="I21" s="66" t="e">
        <f t="shared" si="0"/>
        <v>#DIV/0!</v>
      </c>
      <c r="J21" s="652"/>
    </row>
    <row r="22" spans="1:10" ht="94.5" x14ac:dyDescent="0.25">
      <c r="A22" s="47"/>
      <c r="B22" s="47"/>
      <c r="C22" s="47" t="s">
        <v>291</v>
      </c>
      <c r="D22" s="76" t="s">
        <v>89</v>
      </c>
      <c r="E22" s="151" t="s">
        <v>18</v>
      </c>
      <c r="F22" s="151" t="s">
        <v>12</v>
      </c>
      <c r="G22" s="28">
        <v>40</v>
      </c>
      <c r="H22" s="28">
        <v>0</v>
      </c>
      <c r="I22" s="66">
        <f t="shared" si="0"/>
        <v>0</v>
      </c>
      <c r="J22" s="653"/>
    </row>
    <row r="23" spans="1:10" ht="157.5" x14ac:dyDescent="0.25">
      <c r="A23" s="137"/>
      <c r="B23" s="47"/>
      <c r="C23" s="47" t="s">
        <v>293</v>
      </c>
      <c r="D23" s="77" t="s">
        <v>159</v>
      </c>
      <c r="E23" s="151" t="s">
        <v>18</v>
      </c>
      <c r="F23" s="151" t="s">
        <v>12</v>
      </c>
      <c r="G23" s="45">
        <v>20</v>
      </c>
      <c r="H23" s="28">
        <v>0</v>
      </c>
      <c r="I23" s="66">
        <f t="shared" si="0"/>
        <v>0</v>
      </c>
      <c r="J23" s="146"/>
    </row>
    <row r="24" spans="1:10" ht="31.5" x14ac:dyDescent="0.25">
      <c r="A24" s="638" t="s">
        <v>82</v>
      </c>
      <c r="B24" s="218"/>
      <c r="C24" s="638" t="s">
        <v>90</v>
      </c>
      <c r="D24" s="656" t="s">
        <v>91</v>
      </c>
      <c r="E24" s="78" t="s">
        <v>17</v>
      </c>
      <c r="F24" s="79" t="s">
        <v>74</v>
      </c>
      <c r="G24" s="28">
        <f>G25+G26</f>
        <v>0</v>
      </c>
      <c r="H24" s="28">
        <f>H25+H26</f>
        <v>0</v>
      </c>
      <c r="I24" s="66">
        <v>0</v>
      </c>
      <c r="J24" s="140"/>
    </row>
    <row r="25" spans="1:10" ht="15.75" x14ac:dyDescent="0.25">
      <c r="A25" s="639"/>
      <c r="B25" s="47" t="s">
        <v>92</v>
      </c>
      <c r="C25" s="639"/>
      <c r="D25" s="657"/>
      <c r="E25" s="668" t="s">
        <v>18</v>
      </c>
      <c r="F25" s="79" t="s">
        <v>41</v>
      </c>
      <c r="G25" s="28">
        <v>0</v>
      </c>
      <c r="H25" s="45">
        <v>0</v>
      </c>
      <c r="I25" s="66">
        <v>0</v>
      </c>
      <c r="J25" s="140"/>
    </row>
    <row r="26" spans="1:10" ht="50.25" customHeight="1" x14ac:dyDescent="0.25">
      <c r="A26" s="137"/>
      <c r="B26" s="149" t="s">
        <v>93</v>
      </c>
      <c r="C26" s="654"/>
      <c r="D26" s="658"/>
      <c r="E26" s="669"/>
      <c r="F26" s="79" t="s">
        <v>12</v>
      </c>
      <c r="G26" s="28">
        <v>0</v>
      </c>
      <c r="H26" s="45">
        <v>0</v>
      </c>
      <c r="I26" s="66">
        <v>0</v>
      </c>
      <c r="J26" s="140"/>
    </row>
    <row r="27" spans="1:10" ht="47.25" x14ac:dyDescent="0.25">
      <c r="A27" s="670"/>
      <c r="B27" s="671"/>
      <c r="C27" s="628" t="s">
        <v>94</v>
      </c>
      <c r="D27" s="629"/>
      <c r="E27" s="15" t="s">
        <v>51</v>
      </c>
      <c r="F27" s="65" t="s">
        <v>74</v>
      </c>
      <c r="G27" s="30">
        <f>G28+G30+G29</f>
        <v>593.79999999999995</v>
      </c>
      <c r="H27" s="30">
        <f>H28+H30</f>
        <v>0</v>
      </c>
      <c r="I27" s="31">
        <f t="shared" si="0"/>
        <v>0</v>
      </c>
      <c r="J27" s="32"/>
    </row>
    <row r="28" spans="1:10" ht="31.5" x14ac:dyDescent="0.25">
      <c r="A28" s="671"/>
      <c r="B28" s="671"/>
      <c r="C28" s="630"/>
      <c r="D28" s="631"/>
      <c r="E28" s="15" t="s">
        <v>20</v>
      </c>
      <c r="F28" s="65" t="s">
        <v>12</v>
      </c>
      <c r="G28" s="30">
        <f>G34+G62+G67</f>
        <v>593.79999999999995</v>
      </c>
      <c r="H28" s="30">
        <f>H34+H62+H67</f>
        <v>0</v>
      </c>
      <c r="I28" s="31">
        <f t="shared" si="0"/>
        <v>0</v>
      </c>
      <c r="J28" s="32"/>
    </row>
    <row r="29" spans="1:10" ht="16.5" thickBot="1" x14ac:dyDescent="0.3">
      <c r="A29" s="671"/>
      <c r="B29" s="671"/>
      <c r="C29" s="630"/>
      <c r="D29" s="631"/>
      <c r="E29" s="14" t="s">
        <v>52</v>
      </c>
      <c r="F29" s="59" t="s">
        <v>95</v>
      </c>
      <c r="G29" s="60">
        <f>G32</f>
        <v>0</v>
      </c>
      <c r="H29" s="60">
        <f>H56</f>
        <v>0</v>
      </c>
      <c r="I29" s="61">
        <v>0</v>
      </c>
      <c r="J29" s="62"/>
    </row>
    <row r="30" spans="1:10" ht="16.5" thickBot="1" x14ac:dyDescent="0.3">
      <c r="A30" s="672"/>
      <c r="B30" s="671"/>
      <c r="C30" s="673"/>
      <c r="D30" s="674"/>
      <c r="E30" s="14" t="s">
        <v>52</v>
      </c>
      <c r="F30" s="80" t="s">
        <v>12</v>
      </c>
      <c r="G30" s="16">
        <f>G33</f>
        <v>0</v>
      </c>
      <c r="H30" s="16">
        <f>H33</f>
        <v>0</v>
      </c>
      <c r="I30" s="17">
        <v>0</v>
      </c>
      <c r="J30" s="18"/>
    </row>
    <row r="31" spans="1:10" ht="31.5" x14ac:dyDescent="0.25">
      <c r="A31" s="675" t="s">
        <v>29</v>
      </c>
      <c r="B31" s="675"/>
      <c r="C31" s="663" t="s">
        <v>96</v>
      </c>
      <c r="D31" s="664"/>
      <c r="E31" s="152" t="s">
        <v>22</v>
      </c>
      <c r="F31" s="81" t="s">
        <v>40</v>
      </c>
      <c r="G31" s="33">
        <f>G33+G34</f>
        <v>572.5</v>
      </c>
      <c r="H31" s="33">
        <f>H33+H34</f>
        <v>0</v>
      </c>
      <c r="I31" s="22">
        <f t="shared" si="0"/>
        <v>0</v>
      </c>
      <c r="J31" s="23"/>
    </row>
    <row r="32" spans="1:10" ht="15.75" x14ac:dyDescent="0.25">
      <c r="A32" s="659"/>
      <c r="B32" s="659"/>
      <c r="C32" s="663"/>
      <c r="D32" s="664"/>
      <c r="E32" s="20" t="s">
        <v>52</v>
      </c>
      <c r="F32" s="81" t="s">
        <v>95</v>
      </c>
      <c r="G32" s="33">
        <f>G60</f>
        <v>0</v>
      </c>
      <c r="H32" s="33">
        <f>H60</f>
        <v>0</v>
      </c>
      <c r="I32" s="22"/>
      <c r="J32" s="23"/>
    </row>
    <row r="33" spans="1:10" ht="15.75" x14ac:dyDescent="0.25">
      <c r="A33" s="659"/>
      <c r="B33" s="659"/>
      <c r="C33" s="663"/>
      <c r="D33" s="664"/>
      <c r="E33" s="20" t="s">
        <v>52</v>
      </c>
      <c r="F33" s="82" t="s">
        <v>12</v>
      </c>
      <c r="G33" s="34">
        <f>G36+G51</f>
        <v>0</v>
      </c>
      <c r="H33" s="34">
        <f>H36</f>
        <v>0</v>
      </c>
      <c r="I33" s="35">
        <v>0</v>
      </c>
      <c r="J33" s="36"/>
    </row>
    <row r="34" spans="1:10" ht="31.5" x14ac:dyDescent="0.25">
      <c r="A34" s="659"/>
      <c r="B34" s="659"/>
      <c r="C34" s="636"/>
      <c r="D34" s="637"/>
      <c r="E34" s="20" t="s">
        <v>11</v>
      </c>
      <c r="F34" s="82" t="s">
        <v>12</v>
      </c>
      <c r="G34" s="34">
        <f>G37+G52</f>
        <v>572.5</v>
      </c>
      <c r="H34" s="34">
        <f>H37+H43+H52</f>
        <v>0</v>
      </c>
      <c r="I34" s="35">
        <f t="shared" si="0"/>
        <v>0</v>
      </c>
      <c r="J34" s="36"/>
    </row>
    <row r="35" spans="1:10" ht="204.75" x14ac:dyDescent="0.25">
      <c r="A35" s="676" t="s">
        <v>97</v>
      </c>
      <c r="B35" s="676" t="s">
        <v>30</v>
      </c>
      <c r="C35" s="676" t="s">
        <v>15</v>
      </c>
      <c r="D35" s="144" t="s">
        <v>98</v>
      </c>
      <c r="E35" s="37" t="s">
        <v>17</v>
      </c>
      <c r="F35" s="83" t="s">
        <v>12</v>
      </c>
      <c r="G35" s="38">
        <f>G37+G36</f>
        <v>71</v>
      </c>
      <c r="H35" s="38">
        <f>H37+H36</f>
        <v>0</v>
      </c>
      <c r="I35" s="39">
        <f t="shared" si="0"/>
        <v>0</v>
      </c>
      <c r="J35" s="153" t="s">
        <v>25</v>
      </c>
    </row>
    <row r="36" spans="1:10" ht="15.75" x14ac:dyDescent="0.25">
      <c r="A36" s="677"/>
      <c r="B36" s="677"/>
      <c r="C36" s="677"/>
      <c r="D36" s="145"/>
      <c r="E36" s="41"/>
      <c r="F36" s="84"/>
      <c r="G36" s="42"/>
      <c r="H36" s="42"/>
      <c r="I36" s="39"/>
      <c r="J36" s="85"/>
    </row>
    <row r="37" spans="1:10" ht="31.5" x14ac:dyDescent="0.25">
      <c r="A37" s="677"/>
      <c r="B37" s="677"/>
      <c r="C37" s="677"/>
      <c r="D37" s="145"/>
      <c r="E37" s="41" t="s">
        <v>11</v>
      </c>
      <c r="F37" s="84" t="s">
        <v>12</v>
      </c>
      <c r="G37" s="42">
        <f>G38+G39+G41</f>
        <v>71</v>
      </c>
      <c r="H37" s="42">
        <f>H39+H41</f>
        <v>0</v>
      </c>
      <c r="I37" s="39">
        <f t="shared" si="0"/>
        <v>0</v>
      </c>
      <c r="J37" s="85"/>
    </row>
    <row r="38" spans="1:10" ht="63" hidden="1" x14ac:dyDescent="0.25">
      <c r="A38" s="143"/>
      <c r="B38" s="143"/>
      <c r="C38" s="143"/>
      <c r="D38" s="145"/>
      <c r="E38" s="44" t="s">
        <v>18</v>
      </c>
      <c r="F38" s="86" t="s">
        <v>12</v>
      </c>
      <c r="G38" s="45">
        <v>0</v>
      </c>
      <c r="H38" s="45">
        <v>0</v>
      </c>
      <c r="I38" s="39" t="e">
        <f t="shared" si="0"/>
        <v>#DIV/0!</v>
      </c>
      <c r="J38" s="85"/>
    </row>
    <row r="39" spans="1:10" ht="63" x14ac:dyDescent="0.25">
      <c r="A39" s="143"/>
      <c r="B39" s="143"/>
      <c r="C39" s="143"/>
      <c r="D39" s="87" t="s">
        <v>208</v>
      </c>
      <c r="E39" s="44" t="s">
        <v>18</v>
      </c>
      <c r="F39" s="86" t="s">
        <v>12</v>
      </c>
      <c r="G39" s="45">
        <f>120-75.3</f>
        <v>44.7</v>
      </c>
      <c r="H39" s="45">
        <v>0</v>
      </c>
      <c r="I39" s="39">
        <v>1</v>
      </c>
      <c r="J39" s="132"/>
    </row>
    <row r="40" spans="1:10" ht="15.75" x14ac:dyDescent="0.25">
      <c r="A40" s="143"/>
      <c r="B40" s="143"/>
      <c r="C40" s="143"/>
      <c r="D40" s="43"/>
      <c r="E40" s="41"/>
      <c r="F40" s="86"/>
      <c r="G40" s="45"/>
      <c r="H40" s="45"/>
      <c r="I40" s="39"/>
      <c r="J40" s="85"/>
    </row>
    <row r="41" spans="1:10" ht="140.25" customHeight="1" x14ac:dyDescent="0.25">
      <c r="A41" s="143"/>
      <c r="B41" s="143"/>
      <c r="C41" s="143"/>
      <c r="D41" s="76" t="s">
        <v>99</v>
      </c>
      <c r="E41" s="44" t="s">
        <v>18</v>
      </c>
      <c r="F41" s="86" t="s">
        <v>12</v>
      </c>
      <c r="G41" s="134">
        <f>45-18.7</f>
        <v>26.3</v>
      </c>
      <c r="H41" s="45">
        <v>0</v>
      </c>
      <c r="I41" s="39">
        <f t="shared" si="0"/>
        <v>0</v>
      </c>
      <c r="J41" s="88"/>
    </row>
    <row r="42" spans="1:10" ht="31.5" hidden="1" x14ac:dyDescent="0.25">
      <c r="A42" s="676" t="s">
        <v>97</v>
      </c>
      <c r="B42" s="676" t="s">
        <v>36</v>
      </c>
      <c r="C42" s="676" t="s">
        <v>31</v>
      </c>
      <c r="D42" s="678" t="s">
        <v>100</v>
      </c>
      <c r="E42" s="37" t="s">
        <v>17</v>
      </c>
      <c r="F42" s="83" t="s">
        <v>12</v>
      </c>
      <c r="G42" s="38">
        <f>G43</f>
        <v>0</v>
      </c>
      <c r="H42" s="38">
        <f>H43</f>
        <v>0</v>
      </c>
      <c r="I42" s="39" t="e">
        <f t="shared" si="0"/>
        <v>#DIV/0!</v>
      </c>
      <c r="J42" s="681" t="s">
        <v>25</v>
      </c>
    </row>
    <row r="43" spans="1:10" ht="31.5" hidden="1" x14ac:dyDescent="0.25">
      <c r="A43" s="677"/>
      <c r="B43" s="677"/>
      <c r="C43" s="677"/>
      <c r="D43" s="679"/>
      <c r="E43" s="41" t="s">
        <v>11</v>
      </c>
      <c r="F43" s="84" t="s">
        <v>12</v>
      </c>
      <c r="G43" s="42">
        <f>G44+G45+G46+G47+G48+G49</f>
        <v>0</v>
      </c>
      <c r="H43" s="42">
        <v>0</v>
      </c>
      <c r="I43" s="39" t="e">
        <f t="shared" si="0"/>
        <v>#DIV/0!</v>
      </c>
      <c r="J43" s="682"/>
    </row>
    <row r="44" spans="1:10" ht="15.75" hidden="1" x14ac:dyDescent="0.25">
      <c r="A44" s="143"/>
      <c r="B44" s="143"/>
      <c r="C44" s="143"/>
      <c r="D44" s="679"/>
      <c r="E44" s="44" t="s">
        <v>101</v>
      </c>
      <c r="F44" s="86" t="s">
        <v>12</v>
      </c>
      <c r="G44" s="45">
        <v>0</v>
      </c>
      <c r="H44" s="45"/>
      <c r="I44" s="39" t="e">
        <f t="shared" si="0"/>
        <v>#DIV/0!</v>
      </c>
      <c r="J44" s="682"/>
    </row>
    <row r="45" spans="1:10" ht="63" hidden="1" x14ac:dyDescent="0.25">
      <c r="A45" s="143"/>
      <c r="B45" s="143"/>
      <c r="C45" s="143"/>
      <c r="D45" s="679"/>
      <c r="E45" s="44" t="s">
        <v>18</v>
      </c>
      <c r="F45" s="86" t="s">
        <v>12</v>
      </c>
      <c r="G45" s="45">
        <v>0</v>
      </c>
      <c r="H45" s="133">
        <v>0</v>
      </c>
      <c r="I45" s="39" t="e">
        <f t="shared" si="0"/>
        <v>#DIV/0!</v>
      </c>
      <c r="J45" s="682"/>
    </row>
    <row r="46" spans="1:10" ht="31.5" hidden="1" x14ac:dyDescent="0.25">
      <c r="A46" s="143"/>
      <c r="B46" s="143"/>
      <c r="C46" s="143"/>
      <c r="D46" s="679"/>
      <c r="E46" s="44" t="s">
        <v>33</v>
      </c>
      <c r="F46" s="86" t="s">
        <v>12</v>
      </c>
      <c r="G46" s="45">
        <v>0</v>
      </c>
      <c r="H46" s="45">
        <v>0</v>
      </c>
      <c r="I46" s="39" t="e">
        <f t="shared" si="0"/>
        <v>#DIV/0!</v>
      </c>
      <c r="J46" s="682"/>
    </row>
    <row r="47" spans="1:10" ht="31.5" hidden="1" x14ac:dyDescent="0.25">
      <c r="A47" s="143"/>
      <c r="B47" s="143"/>
      <c r="C47" s="143"/>
      <c r="D47" s="679"/>
      <c r="E47" s="44" t="s">
        <v>34</v>
      </c>
      <c r="F47" s="86" t="s">
        <v>12</v>
      </c>
      <c r="G47" s="45">
        <v>0</v>
      </c>
      <c r="H47" s="45">
        <v>0</v>
      </c>
      <c r="I47" s="39" t="e">
        <f t="shared" si="0"/>
        <v>#DIV/0!</v>
      </c>
      <c r="J47" s="682"/>
    </row>
    <row r="48" spans="1:10" ht="31.5" hidden="1" x14ac:dyDescent="0.25">
      <c r="A48" s="143"/>
      <c r="B48" s="143"/>
      <c r="C48" s="143"/>
      <c r="D48" s="679"/>
      <c r="E48" s="44" t="s">
        <v>35</v>
      </c>
      <c r="F48" s="86" t="s">
        <v>12</v>
      </c>
      <c r="G48" s="45">
        <v>0</v>
      </c>
      <c r="H48" s="45">
        <v>0</v>
      </c>
      <c r="I48" s="39" t="e">
        <f t="shared" si="0"/>
        <v>#DIV/0!</v>
      </c>
      <c r="J48" s="682"/>
    </row>
    <row r="49" spans="1:10" ht="63" hidden="1" x14ac:dyDescent="0.25">
      <c r="A49" s="143"/>
      <c r="B49" s="143"/>
      <c r="C49" s="143"/>
      <c r="D49" s="680"/>
      <c r="E49" s="44" t="s">
        <v>28</v>
      </c>
      <c r="F49" s="86" t="s">
        <v>12</v>
      </c>
      <c r="G49" s="45">
        <v>0</v>
      </c>
      <c r="H49" s="45">
        <v>0</v>
      </c>
      <c r="I49" s="39" t="e">
        <f t="shared" si="0"/>
        <v>#DIV/0!</v>
      </c>
      <c r="J49" s="683"/>
    </row>
    <row r="50" spans="1:10" ht="189" x14ac:dyDescent="0.25">
      <c r="A50" s="676" t="s">
        <v>97</v>
      </c>
      <c r="B50" s="676" t="s">
        <v>36</v>
      </c>
      <c r="C50" s="676" t="s">
        <v>37</v>
      </c>
      <c r="D50" s="144" t="s">
        <v>102</v>
      </c>
      <c r="E50" s="37" t="s">
        <v>17</v>
      </c>
      <c r="F50" s="37" t="s">
        <v>12</v>
      </c>
      <c r="G50" s="38">
        <f>G52+G51</f>
        <v>501.5</v>
      </c>
      <c r="H50" s="38">
        <f>H52+H51</f>
        <v>0</v>
      </c>
      <c r="I50" s="39">
        <f t="shared" si="0"/>
        <v>0</v>
      </c>
      <c r="J50" s="684" t="s">
        <v>171</v>
      </c>
    </row>
    <row r="51" spans="1:10" ht="9.75" customHeight="1" x14ac:dyDescent="0.25">
      <c r="A51" s="677"/>
      <c r="B51" s="677"/>
      <c r="C51" s="677"/>
      <c r="D51" s="145"/>
      <c r="E51" s="44"/>
      <c r="F51" s="84"/>
      <c r="G51" s="38"/>
      <c r="H51" s="38"/>
      <c r="I51" s="39"/>
      <c r="J51" s="685"/>
    </row>
    <row r="52" spans="1:10" ht="31.5" x14ac:dyDescent="0.25">
      <c r="A52" s="677"/>
      <c r="B52" s="677"/>
      <c r="C52" s="677"/>
      <c r="D52" s="145"/>
      <c r="E52" s="41" t="s">
        <v>11</v>
      </c>
      <c r="F52" s="84" t="s">
        <v>12</v>
      </c>
      <c r="G52" s="42">
        <f>G53+G54+G55+G56+G59</f>
        <v>501.5</v>
      </c>
      <c r="H52" s="42">
        <f>H53+H54+H55+H56+H59</f>
        <v>0</v>
      </c>
      <c r="I52" s="39">
        <f t="shared" si="0"/>
        <v>0</v>
      </c>
      <c r="J52" s="685"/>
    </row>
    <row r="53" spans="1:10" ht="141.75" x14ac:dyDescent="0.25">
      <c r="A53" s="677"/>
      <c r="B53" s="677"/>
      <c r="C53" s="677"/>
      <c r="D53" s="43" t="s">
        <v>103</v>
      </c>
      <c r="E53" s="44" t="s">
        <v>18</v>
      </c>
      <c r="F53" s="86" t="s">
        <v>12</v>
      </c>
      <c r="G53" s="45">
        <v>25</v>
      </c>
      <c r="H53" s="45">
        <v>0</v>
      </c>
      <c r="I53" s="39">
        <f t="shared" si="0"/>
        <v>0</v>
      </c>
      <c r="J53" s="685"/>
    </row>
    <row r="54" spans="1:10" ht="63" x14ac:dyDescent="0.25">
      <c r="A54" s="677"/>
      <c r="B54" s="677"/>
      <c r="C54" s="677"/>
      <c r="D54" s="135" t="s">
        <v>104</v>
      </c>
      <c r="E54" s="44" t="s">
        <v>18</v>
      </c>
      <c r="F54" s="86" t="s">
        <v>12</v>
      </c>
      <c r="G54" s="134">
        <v>86.5</v>
      </c>
      <c r="H54" s="45">
        <v>0</v>
      </c>
      <c r="I54" s="39">
        <f t="shared" si="0"/>
        <v>0</v>
      </c>
      <c r="J54" s="685"/>
    </row>
    <row r="55" spans="1:10" ht="15.75" x14ac:dyDescent="0.25">
      <c r="A55" s="677"/>
      <c r="B55" s="677"/>
      <c r="C55" s="677"/>
      <c r="D55" s="135"/>
      <c r="E55" s="44"/>
      <c r="F55" s="86"/>
      <c r="G55" s="134"/>
      <c r="H55" s="45"/>
      <c r="I55" s="39"/>
      <c r="J55" s="685"/>
    </row>
    <row r="56" spans="1:10" ht="63" x14ac:dyDescent="0.25">
      <c r="A56" s="677"/>
      <c r="B56" s="677"/>
      <c r="C56" s="677"/>
      <c r="D56" s="43" t="s">
        <v>105</v>
      </c>
      <c r="E56" s="44" t="s">
        <v>18</v>
      </c>
      <c r="F56" s="86" t="s">
        <v>12</v>
      </c>
      <c r="G56" s="45">
        <v>30</v>
      </c>
      <c r="H56" s="45">
        <v>0</v>
      </c>
      <c r="I56" s="39">
        <v>0</v>
      </c>
      <c r="J56" s="685"/>
    </row>
    <row r="57" spans="1:10" ht="47.25" customHeight="1" x14ac:dyDescent="0.25">
      <c r="A57" s="677"/>
      <c r="B57" s="677"/>
      <c r="C57" s="677"/>
      <c r="D57" s="687" t="s">
        <v>158</v>
      </c>
      <c r="E57" s="230" t="s">
        <v>75</v>
      </c>
      <c r="F57" s="89" t="s">
        <v>106</v>
      </c>
      <c r="G57" s="46">
        <f>G58+G59</f>
        <v>360</v>
      </c>
      <c r="H57" s="46">
        <f>H58+H59</f>
        <v>0</v>
      </c>
      <c r="I57" s="39">
        <f t="shared" si="0"/>
        <v>0</v>
      </c>
      <c r="J57" s="685"/>
    </row>
    <row r="58" spans="1:10" ht="6.75" customHeight="1" x14ac:dyDescent="0.25">
      <c r="A58" s="677"/>
      <c r="B58" s="677"/>
      <c r="C58" s="677"/>
      <c r="D58" s="688"/>
      <c r="E58" s="44"/>
      <c r="F58" s="86"/>
      <c r="G58" s="45"/>
      <c r="H58" s="45"/>
      <c r="I58" s="39"/>
      <c r="J58" s="685"/>
    </row>
    <row r="59" spans="1:10" ht="100.15" customHeight="1" x14ac:dyDescent="0.25">
      <c r="A59" s="677"/>
      <c r="B59" s="677"/>
      <c r="C59" s="677"/>
      <c r="D59" s="689"/>
      <c r="E59" s="44" t="s">
        <v>18</v>
      </c>
      <c r="F59" s="86" t="s">
        <v>12</v>
      </c>
      <c r="G59" s="45">
        <v>360</v>
      </c>
      <c r="H59" s="45">
        <v>0</v>
      </c>
      <c r="I59" s="39">
        <f t="shared" si="0"/>
        <v>0</v>
      </c>
      <c r="J59" s="686"/>
    </row>
    <row r="60" spans="1:10" ht="8.25" customHeight="1" x14ac:dyDescent="0.25">
      <c r="A60" s="143"/>
      <c r="B60" s="143"/>
      <c r="C60" s="90" t="s">
        <v>107</v>
      </c>
      <c r="D60" s="687"/>
      <c r="E60" s="37"/>
      <c r="F60" s="89"/>
      <c r="G60" s="46"/>
      <c r="H60" s="46"/>
      <c r="I60" s="39"/>
      <c r="J60" s="146"/>
    </row>
    <row r="61" spans="1:10" ht="6.75" customHeight="1" x14ac:dyDescent="0.25">
      <c r="A61" s="143"/>
      <c r="B61" s="143"/>
      <c r="C61" s="90"/>
      <c r="D61" s="689"/>
      <c r="E61" s="44"/>
      <c r="F61" s="86"/>
      <c r="G61" s="45"/>
      <c r="H61" s="45"/>
      <c r="I61" s="75"/>
      <c r="J61" s="146"/>
    </row>
    <row r="62" spans="1:10" ht="154.9" customHeight="1" x14ac:dyDescent="0.25">
      <c r="A62" s="141" t="s">
        <v>61</v>
      </c>
      <c r="B62" s="141"/>
      <c r="C62" s="661" t="s">
        <v>108</v>
      </c>
      <c r="D62" s="662"/>
      <c r="E62" s="20" t="s">
        <v>11</v>
      </c>
      <c r="F62" s="20" t="s">
        <v>12</v>
      </c>
      <c r="G62" s="34">
        <f>G63</f>
        <v>21.3</v>
      </c>
      <c r="H62" s="34">
        <f>H63</f>
        <v>0</v>
      </c>
      <c r="I62" s="91">
        <f t="shared" si="0"/>
        <v>0</v>
      </c>
      <c r="J62" s="36"/>
    </row>
    <row r="63" spans="1:10" ht="31.5" x14ac:dyDescent="0.25">
      <c r="A63" s="690" t="s">
        <v>109</v>
      </c>
      <c r="B63" s="690" t="s">
        <v>110</v>
      </c>
      <c r="C63" s="690" t="s">
        <v>83</v>
      </c>
      <c r="D63" s="656" t="s">
        <v>111</v>
      </c>
      <c r="E63" s="25" t="s">
        <v>112</v>
      </c>
      <c r="F63" s="25" t="s">
        <v>12</v>
      </c>
      <c r="G63" s="26">
        <f>SUM(G65:G65)+G66</f>
        <v>21.3</v>
      </c>
      <c r="H63" s="26">
        <f>H64</f>
        <v>0</v>
      </c>
      <c r="I63" s="75">
        <f t="shared" si="0"/>
        <v>0</v>
      </c>
      <c r="J63" s="651"/>
    </row>
    <row r="64" spans="1:10" ht="31.5" x14ac:dyDescent="0.25">
      <c r="A64" s="691"/>
      <c r="B64" s="691"/>
      <c r="C64" s="691"/>
      <c r="D64" s="658"/>
      <c r="E64" s="73" t="s">
        <v>11</v>
      </c>
      <c r="F64" s="73" t="s">
        <v>12</v>
      </c>
      <c r="G64" s="74">
        <f>G65+G66</f>
        <v>21.3</v>
      </c>
      <c r="H64" s="74">
        <f>H65</f>
        <v>0</v>
      </c>
      <c r="I64" s="75">
        <f t="shared" si="0"/>
        <v>0</v>
      </c>
      <c r="J64" s="652"/>
    </row>
    <row r="65" spans="1:18" ht="63" x14ac:dyDescent="0.25">
      <c r="A65" s="47"/>
      <c r="B65" s="47"/>
      <c r="C65" s="638" t="s">
        <v>85</v>
      </c>
      <c r="D65" s="656" t="s">
        <v>113</v>
      </c>
      <c r="E65" s="151" t="s">
        <v>18</v>
      </c>
      <c r="F65" s="151" t="s">
        <v>12</v>
      </c>
      <c r="G65" s="28">
        <v>21.3</v>
      </c>
      <c r="H65" s="28">
        <v>0</v>
      </c>
      <c r="I65" s="75">
        <f t="shared" si="0"/>
        <v>0</v>
      </c>
      <c r="J65" s="652"/>
    </row>
    <row r="66" spans="1:18" ht="25.5" hidden="1" customHeight="1" x14ac:dyDescent="0.25">
      <c r="A66" s="47" t="s">
        <v>61</v>
      </c>
      <c r="B66" s="47"/>
      <c r="C66" s="654"/>
      <c r="D66" s="658"/>
      <c r="E66" s="151" t="s">
        <v>35</v>
      </c>
      <c r="F66" s="151" t="s">
        <v>12</v>
      </c>
      <c r="G66" s="28">
        <v>0</v>
      </c>
      <c r="H66" s="28">
        <v>0</v>
      </c>
      <c r="I66" s="75" t="e">
        <f t="shared" si="0"/>
        <v>#DIV/0!</v>
      </c>
      <c r="J66" s="653"/>
    </row>
    <row r="67" spans="1:18" ht="31.5" hidden="1" x14ac:dyDescent="0.25">
      <c r="A67" s="141" t="s">
        <v>61</v>
      </c>
      <c r="B67" s="141"/>
      <c r="C67" s="661" t="s">
        <v>114</v>
      </c>
      <c r="D67" s="662"/>
      <c r="E67" s="20" t="s">
        <v>11</v>
      </c>
      <c r="F67" s="20" t="s">
        <v>12</v>
      </c>
      <c r="G67" s="34">
        <f t="shared" ref="G67:H69" si="1">G68</f>
        <v>0</v>
      </c>
      <c r="H67" s="34">
        <f t="shared" si="1"/>
        <v>0</v>
      </c>
      <c r="I67" s="35" t="e">
        <f t="shared" si="0"/>
        <v>#DIV/0!</v>
      </c>
      <c r="J67" s="36"/>
    </row>
    <row r="68" spans="1:18" ht="31.5" hidden="1" x14ac:dyDescent="0.25">
      <c r="A68" s="690" t="s">
        <v>61</v>
      </c>
      <c r="B68" s="690" t="s">
        <v>110</v>
      </c>
      <c r="C68" s="692" t="s">
        <v>115</v>
      </c>
      <c r="D68" s="693" t="s">
        <v>116</v>
      </c>
      <c r="E68" s="25" t="s">
        <v>112</v>
      </c>
      <c r="F68" s="25" t="s">
        <v>12</v>
      </c>
      <c r="G68" s="26">
        <f t="shared" si="1"/>
        <v>0</v>
      </c>
      <c r="H68" s="26">
        <f t="shared" si="1"/>
        <v>0</v>
      </c>
      <c r="I68" s="27" t="e">
        <f t="shared" si="0"/>
        <v>#DIV/0!</v>
      </c>
      <c r="J68" s="651" t="s">
        <v>25</v>
      </c>
    </row>
    <row r="69" spans="1:18" ht="31.5" hidden="1" x14ac:dyDescent="0.25">
      <c r="A69" s="691"/>
      <c r="B69" s="691"/>
      <c r="C69" s="692"/>
      <c r="D69" s="693"/>
      <c r="E69" s="73" t="s">
        <v>11</v>
      </c>
      <c r="F69" s="73" t="s">
        <v>12</v>
      </c>
      <c r="G69" s="74">
        <f t="shared" si="1"/>
        <v>0</v>
      </c>
      <c r="H69" s="74">
        <f t="shared" si="1"/>
        <v>0</v>
      </c>
      <c r="I69" s="27" t="e">
        <f t="shared" si="0"/>
        <v>#DIV/0!</v>
      </c>
      <c r="J69" s="652"/>
    </row>
    <row r="70" spans="1:18" ht="63" hidden="1" x14ac:dyDescent="0.25">
      <c r="A70" s="47" t="s">
        <v>61</v>
      </c>
      <c r="B70" s="47"/>
      <c r="C70" s="692"/>
      <c r="D70" s="693"/>
      <c r="E70" s="151" t="s">
        <v>117</v>
      </c>
      <c r="F70" s="151" t="s">
        <v>12</v>
      </c>
      <c r="G70" s="28">
        <v>0</v>
      </c>
      <c r="H70" s="28">
        <v>0</v>
      </c>
      <c r="I70" s="27" t="e">
        <f>H70/G70</f>
        <v>#DIV/0!</v>
      </c>
      <c r="J70" s="653"/>
    </row>
    <row r="71" spans="1:18" ht="15.75" x14ac:dyDescent="0.25">
      <c r="A71" s="219"/>
      <c r="B71" s="219"/>
      <c r="C71" s="694" t="s">
        <v>71</v>
      </c>
      <c r="D71" s="695"/>
      <c r="E71" s="92"/>
      <c r="F71" s="92" t="s">
        <v>12</v>
      </c>
      <c r="G71" s="93">
        <f>G6+G27</f>
        <v>669.8</v>
      </c>
      <c r="H71" s="93">
        <f>H6+H27</f>
        <v>0</v>
      </c>
      <c r="I71" s="94">
        <f>H71/G71</f>
        <v>0</v>
      </c>
      <c r="J71" s="95"/>
    </row>
    <row r="72" spans="1:18" ht="15.75" x14ac:dyDescent="0.25">
      <c r="A72" s="219"/>
      <c r="B72" s="219"/>
      <c r="C72" s="356"/>
      <c r="D72" s="356"/>
      <c r="E72" s="357"/>
      <c r="F72" s="357"/>
      <c r="G72" s="358"/>
      <c r="H72" s="358"/>
      <c r="I72" s="359"/>
      <c r="J72" s="360"/>
    </row>
    <row r="73" spans="1:18" ht="15.75" x14ac:dyDescent="0.25">
      <c r="A73" s="219"/>
      <c r="B73" s="219"/>
      <c r="C73" s="356"/>
      <c r="D73" s="356"/>
      <c r="E73" s="357"/>
      <c r="F73" s="357"/>
      <c r="G73" s="358"/>
      <c r="H73" s="358"/>
      <c r="I73" s="359"/>
      <c r="J73" s="360"/>
    </row>
    <row r="74" spans="1:18" ht="15.75" thickBot="1" x14ac:dyDescent="0.3">
      <c r="A74" s="220"/>
      <c r="B74" s="220"/>
      <c r="C74" s="220"/>
      <c r="D74" s="220"/>
      <c r="E74" s="220"/>
      <c r="F74" s="220"/>
      <c r="G74" s="220"/>
      <c r="H74" s="220"/>
      <c r="I74" s="220"/>
      <c r="J74" s="220"/>
    </row>
    <row r="75" spans="1:18" ht="37.5" customHeight="1" thickBot="1" x14ac:dyDescent="0.3">
      <c r="A75" s="699" t="s">
        <v>209</v>
      </c>
      <c r="B75" s="700"/>
      <c r="C75" s="700"/>
      <c r="D75" s="700"/>
      <c r="E75" s="700"/>
      <c r="F75" s="700"/>
      <c r="G75" s="700"/>
      <c r="H75" s="700"/>
      <c r="I75" s="700"/>
      <c r="J75" s="708"/>
      <c r="M75" s="351" t="s">
        <v>179</v>
      </c>
      <c r="N75" s="350" t="s">
        <v>217</v>
      </c>
      <c r="O75" s="350" t="s">
        <v>218</v>
      </c>
      <c r="P75" s="350" t="s">
        <v>219</v>
      </c>
    </row>
    <row r="76" spans="1:18" ht="22.5" customHeight="1" thickBot="1" x14ac:dyDescent="0.3">
      <c r="A76" s="282"/>
      <c r="B76" s="283"/>
      <c r="C76" s="284"/>
      <c r="D76" s="285"/>
      <c r="E76" s="286"/>
      <c r="F76" s="287"/>
      <c r="G76" s="290" t="s">
        <v>186</v>
      </c>
      <c r="H76" s="291" t="s">
        <v>187</v>
      </c>
      <c r="I76" s="292" t="s">
        <v>188</v>
      </c>
      <c r="J76" s="297" t="s">
        <v>193</v>
      </c>
      <c r="M76" s="612" t="s">
        <v>222</v>
      </c>
      <c r="N76" s="613"/>
      <c r="O76" s="613"/>
      <c r="P76" s="614"/>
    </row>
    <row r="77" spans="1:18" ht="36" customHeight="1" thickBot="1" x14ac:dyDescent="0.3">
      <c r="A77" s="338" t="s">
        <v>31</v>
      </c>
      <c r="B77" s="701" t="s">
        <v>80</v>
      </c>
      <c r="C77" s="731"/>
      <c r="D77" s="731"/>
      <c r="E77" s="731"/>
      <c r="F77" s="732"/>
      <c r="G77" s="361">
        <v>0</v>
      </c>
      <c r="H77" s="279">
        <v>0</v>
      </c>
      <c r="I77" s="295">
        <f t="shared" ref="I77:I82" si="2">G77-H77</f>
        <v>0</v>
      </c>
      <c r="J77" s="352" t="s">
        <v>201</v>
      </c>
      <c r="K77" s="612"/>
      <c r="L77" s="614"/>
      <c r="M77" s="354">
        <f>N77+O77+P77</f>
        <v>0</v>
      </c>
      <c r="N77" s="355">
        <v>0</v>
      </c>
      <c r="O77" s="355">
        <v>0</v>
      </c>
      <c r="P77" s="355">
        <v>0</v>
      </c>
      <c r="Q77" s="374" t="s">
        <v>226</v>
      </c>
    </row>
    <row r="78" spans="1:18" ht="36" customHeight="1" thickBot="1" x14ac:dyDescent="0.3">
      <c r="A78" s="699" t="s">
        <v>202</v>
      </c>
      <c r="B78" s="700"/>
      <c r="C78" s="700"/>
      <c r="D78" s="700"/>
      <c r="E78" s="700"/>
      <c r="F78" s="700"/>
      <c r="G78" s="700"/>
      <c r="H78" s="700"/>
      <c r="I78" s="700"/>
      <c r="J78" s="700"/>
      <c r="K78" s="612"/>
      <c r="L78" s="614"/>
      <c r="M78" s="612" t="s">
        <v>221</v>
      </c>
      <c r="N78" s="613"/>
      <c r="O78" s="613"/>
      <c r="P78" s="614"/>
      <c r="Q78" s="374"/>
    </row>
    <row r="79" spans="1:18" ht="25.5" customHeight="1" thickBot="1" x14ac:dyDescent="0.3">
      <c r="A79" s="418" t="s">
        <v>292</v>
      </c>
      <c r="B79" s="701" t="s">
        <v>86</v>
      </c>
      <c r="C79" s="702"/>
      <c r="D79" s="702"/>
      <c r="E79" s="702"/>
      <c r="F79" s="703"/>
      <c r="G79" s="294">
        <v>16</v>
      </c>
      <c r="H79" s="280">
        <v>0</v>
      </c>
      <c r="I79" s="281">
        <f t="shared" ref="I79:I81" si="3">G79-H79</f>
        <v>16</v>
      </c>
      <c r="J79" s="336" t="s">
        <v>194</v>
      </c>
      <c r="M79" s="354">
        <f t="shared" ref="M79:M85" si="4">N79+O79+P79</f>
        <v>48</v>
      </c>
      <c r="N79" s="355">
        <v>16</v>
      </c>
      <c r="O79" s="355">
        <v>16</v>
      </c>
      <c r="P79" s="355">
        <v>16</v>
      </c>
      <c r="Q79" s="374" t="s">
        <v>194</v>
      </c>
      <c r="R79" s="611"/>
    </row>
    <row r="80" spans="1:18" ht="25.5" customHeight="1" thickBot="1" x14ac:dyDescent="0.3">
      <c r="A80" s="418" t="s">
        <v>291</v>
      </c>
      <c r="B80" s="704" t="s">
        <v>89</v>
      </c>
      <c r="C80" s="702"/>
      <c r="D80" s="702"/>
      <c r="E80" s="702"/>
      <c r="F80" s="703"/>
      <c r="G80" s="294">
        <f>40</f>
        <v>40</v>
      </c>
      <c r="H80" s="280">
        <v>25</v>
      </c>
      <c r="I80" s="346">
        <f t="shared" si="3"/>
        <v>15</v>
      </c>
      <c r="J80" s="336" t="s">
        <v>194</v>
      </c>
      <c r="K80" s="621" t="s">
        <v>302</v>
      </c>
      <c r="L80" s="622"/>
      <c r="M80" s="354">
        <f t="shared" si="4"/>
        <v>120</v>
      </c>
      <c r="N80" s="355">
        <v>40</v>
      </c>
      <c r="O80" s="355">
        <v>40</v>
      </c>
      <c r="P80" s="355">
        <v>40</v>
      </c>
      <c r="Q80" s="374" t="s">
        <v>194</v>
      </c>
      <c r="R80" s="611"/>
    </row>
    <row r="81" spans="1:18" ht="25.5" customHeight="1" thickBot="1" x14ac:dyDescent="0.3">
      <c r="A81" s="738" t="s">
        <v>293</v>
      </c>
      <c r="B81" s="740" t="s">
        <v>203</v>
      </c>
      <c r="C81" s="741"/>
      <c r="D81" s="741"/>
      <c r="E81" s="741"/>
      <c r="F81" s="742"/>
      <c r="G81" s="294">
        <f>20-20</f>
        <v>0</v>
      </c>
      <c r="H81" s="280">
        <v>0</v>
      </c>
      <c r="I81" s="346">
        <f t="shared" si="3"/>
        <v>0</v>
      </c>
      <c r="J81" s="419" t="s">
        <v>194</v>
      </c>
      <c r="K81" s="626" t="s">
        <v>301</v>
      </c>
      <c r="L81" s="627"/>
      <c r="M81" s="354"/>
      <c r="N81" s="355"/>
      <c r="O81" s="355"/>
      <c r="P81" s="355"/>
      <c r="Q81" s="374"/>
      <c r="R81" s="417"/>
    </row>
    <row r="82" spans="1:18" ht="22.5" customHeight="1" thickBot="1" x14ac:dyDescent="0.3">
      <c r="A82" s="739"/>
      <c r="B82" s="743"/>
      <c r="C82" s="744"/>
      <c r="D82" s="744"/>
      <c r="E82" s="744"/>
      <c r="F82" s="745"/>
      <c r="G82" s="294">
        <v>20</v>
      </c>
      <c r="H82" s="280">
        <v>0</v>
      </c>
      <c r="I82" s="346">
        <f t="shared" si="2"/>
        <v>20</v>
      </c>
      <c r="J82" s="404">
        <v>310</v>
      </c>
      <c r="K82" s="626"/>
      <c r="L82" s="627"/>
      <c r="M82" s="354">
        <f t="shared" si="4"/>
        <v>60</v>
      </c>
      <c r="N82" s="355">
        <v>20</v>
      </c>
      <c r="O82" s="355">
        <v>20</v>
      </c>
      <c r="P82" s="355">
        <v>20</v>
      </c>
      <c r="Q82" s="375">
        <v>310</v>
      </c>
    </row>
    <row r="83" spans="1:18" ht="22.5" customHeight="1" thickBot="1" x14ac:dyDescent="0.3">
      <c r="A83" s="706"/>
      <c r="B83" s="705" t="s">
        <v>204</v>
      </c>
      <c r="C83" s="702"/>
      <c r="D83" s="702"/>
      <c r="E83" s="702"/>
      <c r="F83" s="703"/>
      <c r="G83" s="294">
        <v>0</v>
      </c>
      <c r="H83" s="280">
        <v>0</v>
      </c>
      <c r="I83" s="281">
        <f t="shared" ref="I83:I84" si="5">G83-H83</f>
        <v>0</v>
      </c>
      <c r="J83" s="336"/>
      <c r="M83" s="351">
        <f t="shared" si="4"/>
        <v>0</v>
      </c>
      <c r="N83" s="350"/>
      <c r="O83" s="350"/>
      <c r="P83" s="350"/>
      <c r="Q83" s="374"/>
    </row>
    <row r="84" spans="1:18" ht="22.5" customHeight="1" thickBot="1" x14ac:dyDescent="0.3">
      <c r="A84" s="707"/>
      <c r="B84" s="701" t="s">
        <v>205</v>
      </c>
      <c r="C84" s="702"/>
      <c r="D84" s="702"/>
      <c r="E84" s="702"/>
      <c r="F84" s="703"/>
      <c r="G84" s="294">
        <v>0</v>
      </c>
      <c r="H84" s="280">
        <v>0</v>
      </c>
      <c r="I84" s="281">
        <f t="shared" si="5"/>
        <v>0</v>
      </c>
      <c r="J84" s="336"/>
      <c r="M84" s="351">
        <f t="shared" si="4"/>
        <v>0</v>
      </c>
      <c r="N84" s="350"/>
      <c r="O84" s="350"/>
      <c r="P84" s="350"/>
      <c r="Q84" s="374"/>
    </row>
    <row r="85" spans="1:18" ht="22.5" customHeight="1" thickBot="1" x14ac:dyDescent="0.3">
      <c r="A85" s="567" t="s">
        <v>211</v>
      </c>
      <c r="B85" s="720"/>
      <c r="C85" s="720"/>
      <c r="D85" s="720"/>
      <c r="E85" s="720"/>
      <c r="F85" s="721"/>
      <c r="G85" s="361">
        <f>G83+G84+G82+G80+G79+G81</f>
        <v>76</v>
      </c>
      <c r="H85" s="302">
        <f>H79+H80+H82+H83+H84+H81</f>
        <v>25</v>
      </c>
      <c r="I85" s="421">
        <f>I79+I80+I82+I83+I84+I81</f>
        <v>51</v>
      </c>
      <c r="J85" s="339"/>
      <c r="M85" s="351">
        <f t="shared" si="4"/>
        <v>0</v>
      </c>
      <c r="N85" s="350"/>
      <c r="O85" s="350"/>
      <c r="P85" s="350"/>
      <c r="Q85" s="374"/>
    </row>
    <row r="86" spans="1:18" ht="22.5" customHeight="1" thickBot="1" x14ac:dyDescent="0.3">
      <c r="A86" s="699" t="s">
        <v>206</v>
      </c>
      <c r="B86" s="700"/>
      <c r="C86" s="700"/>
      <c r="D86" s="700"/>
      <c r="E86" s="700"/>
      <c r="F86" s="700"/>
      <c r="G86" s="700"/>
      <c r="H86" s="700"/>
      <c r="I86" s="700"/>
      <c r="J86" s="708"/>
      <c r="M86" s="351"/>
      <c r="N86" s="350"/>
      <c r="O86" s="350"/>
      <c r="P86" s="350"/>
      <c r="Q86" s="374"/>
    </row>
    <row r="87" spans="1:18" ht="33" customHeight="1" thickBot="1" x14ac:dyDescent="0.3">
      <c r="A87" s="729" t="s">
        <v>207</v>
      </c>
      <c r="B87" s="588"/>
      <c r="C87" s="588"/>
      <c r="D87" s="588"/>
      <c r="E87" s="588"/>
      <c r="F87" s="588"/>
      <c r="G87" s="588"/>
      <c r="H87" s="588"/>
      <c r="I87" s="588"/>
      <c r="J87" s="730"/>
      <c r="K87" s="618"/>
      <c r="L87" s="619"/>
      <c r="M87" s="615" t="s">
        <v>220</v>
      </c>
      <c r="N87" s="616"/>
      <c r="O87" s="616"/>
      <c r="P87" s="617"/>
      <c r="Q87" s="374"/>
    </row>
    <row r="88" spans="1:18" ht="22.5" customHeight="1" thickBot="1" x14ac:dyDescent="0.3">
      <c r="A88" s="706" t="s">
        <v>15</v>
      </c>
      <c r="B88" s="709" t="s">
        <v>208</v>
      </c>
      <c r="C88" s="702"/>
      <c r="D88" s="702"/>
      <c r="E88" s="702"/>
      <c r="F88" s="703"/>
      <c r="G88" s="362">
        <v>44.7</v>
      </c>
      <c r="H88" s="280">
        <v>0</v>
      </c>
      <c r="I88" s="281">
        <f t="shared" ref="I88:I102" si="6">G88-H88</f>
        <v>44.7</v>
      </c>
      <c r="J88" s="336">
        <v>310</v>
      </c>
      <c r="L88" s="353"/>
      <c r="M88" s="354">
        <f t="shared" ref="M88:M89" si="7">N88+O88+P88</f>
        <v>44.7</v>
      </c>
      <c r="N88" s="355">
        <f>44.7</f>
        <v>44.7</v>
      </c>
      <c r="O88" s="355">
        <v>0</v>
      </c>
      <c r="P88" s="355">
        <v>0</v>
      </c>
      <c r="Q88" s="376">
        <v>310</v>
      </c>
    </row>
    <row r="89" spans="1:18" ht="29.25" customHeight="1" thickBot="1" x14ac:dyDescent="0.3">
      <c r="A89" s="707"/>
      <c r="B89" s="704" t="s">
        <v>225</v>
      </c>
      <c r="C89" s="710"/>
      <c r="D89" s="710"/>
      <c r="E89" s="710"/>
      <c r="F89" s="711"/>
      <c r="G89" s="294">
        <v>26.3</v>
      </c>
      <c r="H89" s="280">
        <v>0</v>
      </c>
      <c r="I89" s="281">
        <f t="shared" si="6"/>
        <v>26.3</v>
      </c>
      <c r="J89" s="336" t="s">
        <v>194</v>
      </c>
      <c r="L89" s="353"/>
      <c r="M89" s="354">
        <f t="shared" si="7"/>
        <v>356.3</v>
      </c>
      <c r="N89" s="355">
        <v>26.3</v>
      </c>
      <c r="O89" s="355">
        <v>165</v>
      </c>
      <c r="P89" s="355">
        <v>165</v>
      </c>
      <c r="Q89" s="374" t="s">
        <v>194</v>
      </c>
    </row>
    <row r="90" spans="1:18" ht="22.5" customHeight="1" thickBot="1" x14ac:dyDescent="0.3">
      <c r="A90" s="567" t="s">
        <v>212</v>
      </c>
      <c r="B90" s="720"/>
      <c r="C90" s="720"/>
      <c r="D90" s="720"/>
      <c r="E90" s="720"/>
      <c r="F90" s="721"/>
      <c r="G90" s="361">
        <f>G88+G89</f>
        <v>71</v>
      </c>
      <c r="H90" s="279">
        <f>H88+H89</f>
        <v>0</v>
      </c>
      <c r="I90" s="295">
        <f t="shared" si="6"/>
        <v>71</v>
      </c>
      <c r="J90" s="336"/>
      <c r="M90" s="351"/>
      <c r="N90" s="350"/>
      <c r="O90" s="350"/>
      <c r="P90" s="350"/>
      <c r="Q90" s="374"/>
    </row>
    <row r="91" spans="1:18" ht="32.25" customHeight="1" thickBot="1" x14ac:dyDescent="0.3">
      <c r="A91" s="729" t="s">
        <v>210</v>
      </c>
      <c r="B91" s="588"/>
      <c r="C91" s="588"/>
      <c r="D91" s="588"/>
      <c r="E91" s="588"/>
      <c r="F91" s="588"/>
      <c r="G91" s="588"/>
      <c r="H91" s="588"/>
      <c r="I91" s="588"/>
      <c r="J91" s="730"/>
      <c r="M91" s="615" t="s">
        <v>223</v>
      </c>
      <c r="N91" s="616"/>
      <c r="O91" s="616"/>
      <c r="P91" s="617"/>
      <c r="Q91" s="374"/>
    </row>
    <row r="92" spans="1:18" ht="33" customHeight="1" thickBot="1" x14ac:dyDescent="0.3">
      <c r="A92" s="706"/>
      <c r="B92" s="728" t="s">
        <v>300</v>
      </c>
      <c r="C92" s="702"/>
      <c r="D92" s="702"/>
      <c r="E92" s="702"/>
      <c r="F92" s="703"/>
      <c r="G92" s="362">
        <v>20</v>
      </c>
      <c r="H92" s="344">
        <v>0</v>
      </c>
      <c r="I92" s="281">
        <f t="shared" si="6"/>
        <v>20</v>
      </c>
      <c r="J92" s="718">
        <v>226</v>
      </c>
      <c r="L92" s="620"/>
      <c r="M92" s="354">
        <f t="shared" ref="M92:M97" si="8">N92+O92+P92</f>
        <v>60</v>
      </c>
      <c r="N92" s="355">
        <v>20</v>
      </c>
      <c r="O92" s="355">
        <v>20</v>
      </c>
      <c r="P92" s="355">
        <v>20</v>
      </c>
      <c r="Q92" s="623">
        <v>226</v>
      </c>
    </row>
    <row r="93" spans="1:18" ht="24" customHeight="1" thickBot="1" x14ac:dyDescent="0.3">
      <c r="A93" s="733"/>
      <c r="B93" s="722" t="s">
        <v>299</v>
      </c>
      <c r="C93" s="723"/>
      <c r="D93" s="723"/>
      <c r="E93" s="723"/>
      <c r="F93" s="724"/>
      <c r="G93" s="362">
        <v>15</v>
      </c>
      <c r="H93" s="344">
        <v>0</v>
      </c>
      <c r="I93" s="281">
        <f t="shared" si="6"/>
        <v>15</v>
      </c>
      <c r="J93" s="719"/>
      <c r="L93" s="620"/>
      <c r="M93" s="354">
        <f t="shared" si="8"/>
        <v>45</v>
      </c>
      <c r="N93" s="355">
        <v>15</v>
      </c>
      <c r="O93" s="355">
        <v>15</v>
      </c>
      <c r="P93" s="355">
        <v>15</v>
      </c>
      <c r="Q93" s="623"/>
    </row>
    <row r="94" spans="1:18" ht="22.5" customHeight="1" thickBot="1" x14ac:dyDescent="0.3">
      <c r="A94" s="733"/>
      <c r="B94" s="725"/>
      <c r="C94" s="726"/>
      <c r="D94" s="726"/>
      <c r="E94" s="726"/>
      <c r="F94" s="727"/>
      <c r="G94" s="362">
        <v>46.5</v>
      </c>
      <c r="H94" s="280">
        <v>0</v>
      </c>
      <c r="I94" s="345">
        <f t="shared" si="6"/>
        <v>46.5</v>
      </c>
      <c r="J94" s="718" t="s">
        <v>194</v>
      </c>
      <c r="M94" s="354">
        <f t="shared" si="8"/>
        <v>139.5</v>
      </c>
      <c r="N94" s="355">
        <v>46.5</v>
      </c>
      <c r="O94" s="355">
        <v>46.5</v>
      </c>
      <c r="P94" s="355">
        <v>46.5</v>
      </c>
      <c r="Q94" s="623" t="s">
        <v>194</v>
      </c>
    </row>
    <row r="95" spans="1:18" ht="22.5" customHeight="1" thickBot="1" x14ac:dyDescent="0.3">
      <c r="A95" s="733"/>
      <c r="B95" s="728" t="s">
        <v>298</v>
      </c>
      <c r="C95" s="702"/>
      <c r="D95" s="702"/>
      <c r="E95" s="702"/>
      <c r="F95" s="703"/>
      <c r="G95" s="362">
        <v>60</v>
      </c>
      <c r="H95" s="280">
        <v>0</v>
      </c>
      <c r="I95" s="412">
        <f t="shared" si="6"/>
        <v>60</v>
      </c>
      <c r="J95" s="719"/>
      <c r="K95" s="624"/>
      <c r="L95" s="625"/>
      <c r="M95" s="354">
        <f t="shared" si="8"/>
        <v>180</v>
      </c>
      <c r="N95" s="355">
        <v>60</v>
      </c>
      <c r="O95" s="355">
        <v>60</v>
      </c>
      <c r="P95" s="355">
        <v>60</v>
      </c>
      <c r="Q95" s="623"/>
    </row>
    <row r="96" spans="1:18" ht="22.5" customHeight="1" thickBot="1" x14ac:dyDescent="0.3">
      <c r="A96" s="733"/>
      <c r="B96" s="712" t="s">
        <v>297</v>
      </c>
      <c r="C96" s="713"/>
      <c r="D96" s="713"/>
      <c r="E96" s="713"/>
      <c r="F96" s="714"/>
      <c r="G96" s="362">
        <v>0</v>
      </c>
      <c r="H96" s="280">
        <v>0</v>
      </c>
      <c r="I96" s="412">
        <f t="shared" si="6"/>
        <v>0</v>
      </c>
      <c r="J96" s="337" t="s">
        <v>194</v>
      </c>
      <c r="K96" s="624"/>
      <c r="L96" s="625"/>
      <c r="M96" s="351">
        <f t="shared" si="8"/>
        <v>0</v>
      </c>
      <c r="N96" s="350"/>
      <c r="O96" s="350"/>
      <c r="P96" s="350"/>
      <c r="Q96" s="374"/>
    </row>
    <row r="97" spans="1:17" ht="29.25" customHeight="1" thickBot="1" x14ac:dyDescent="0.3">
      <c r="A97" s="707"/>
      <c r="B97" s="715"/>
      <c r="C97" s="716"/>
      <c r="D97" s="716"/>
      <c r="E97" s="716"/>
      <c r="F97" s="717"/>
      <c r="G97" s="362">
        <v>360</v>
      </c>
      <c r="H97" s="280">
        <v>0</v>
      </c>
      <c r="I97" s="412">
        <f>G97-H97</f>
        <v>360</v>
      </c>
      <c r="J97" s="353">
        <v>310</v>
      </c>
      <c r="K97" s="624"/>
      <c r="L97" s="625"/>
      <c r="M97" s="354">
        <f t="shared" si="8"/>
        <v>1080</v>
      </c>
      <c r="N97" s="355">
        <v>360</v>
      </c>
      <c r="O97" s="355">
        <v>360</v>
      </c>
      <c r="P97" s="355">
        <v>360</v>
      </c>
      <c r="Q97" s="376">
        <v>310</v>
      </c>
    </row>
    <row r="98" spans="1:17" ht="29.25" customHeight="1" thickBot="1" x14ac:dyDescent="0.3">
      <c r="A98" s="567" t="s">
        <v>213</v>
      </c>
      <c r="B98" s="720"/>
      <c r="C98" s="720"/>
      <c r="D98" s="720"/>
      <c r="E98" s="720"/>
      <c r="F98" s="721"/>
      <c r="G98" s="279">
        <f>G92+G93+G94+G95+G97+G96</f>
        <v>501.5</v>
      </c>
      <c r="H98" s="279">
        <f>H92+H93+H94+H95+H97+H96</f>
        <v>0</v>
      </c>
      <c r="I98" s="385">
        <f>I92+I93+I94+I95+I97+I96</f>
        <v>501.5</v>
      </c>
      <c r="J98" s="296"/>
      <c r="M98" s="351"/>
      <c r="N98" s="350">
        <f>N92+N93+N94+N95+N97</f>
        <v>501.5</v>
      </c>
      <c r="O98" s="350"/>
      <c r="P98" s="350"/>
      <c r="Q98" s="374"/>
    </row>
    <row r="99" spans="1:17" ht="29.25" customHeight="1" thickBot="1" x14ac:dyDescent="0.3">
      <c r="A99" s="699" t="s">
        <v>215</v>
      </c>
      <c r="B99" s="700"/>
      <c r="C99" s="700"/>
      <c r="D99" s="700"/>
      <c r="E99" s="700"/>
      <c r="F99" s="700"/>
      <c r="G99" s="700"/>
      <c r="H99" s="700"/>
      <c r="I99" s="700"/>
      <c r="J99" s="708"/>
      <c r="M99" s="615" t="s">
        <v>224</v>
      </c>
      <c r="N99" s="616"/>
      <c r="O99" s="616"/>
      <c r="P99" s="617"/>
      <c r="Q99" s="374"/>
    </row>
    <row r="100" spans="1:17" ht="29.25" customHeight="1" thickBot="1" x14ac:dyDescent="0.3">
      <c r="A100" s="735" t="s">
        <v>111</v>
      </c>
      <c r="B100" s="736"/>
      <c r="C100" s="736"/>
      <c r="D100" s="736"/>
      <c r="E100" s="736"/>
      <c r="F100" s="736"/>
      <c r="G100" s="736"/>
      <c r="H100" s="736"/>
      <c r="I100" s="736"/>
      <c r="J100" s="737"/>
      <c r="M100" s="351"/>
      <c r="N100" s="350"/>
      <c r="O100" s="350"/>
      <c r="P100" s="350"/>
      <c r="Q100" s="374"/>
    </row>
    <row r="101" spans="1:17" ht="29.25" customHeight="1" thickBot="1" x14ac:dyDescent="0.3">
      <c r="A101" s="420" t="s">
        <v>296</v>
      </c>
      <c r="B101" s="734" t="s">
        <v>239</v>
      </c>
      <c r="C101" s="702"/>
      <c r="D101" s="702"/>
      <c r="E101" s="702"/>
      <c r="F101" s="703"/>
      <c r="G101" s="362">
        <v>21.3</v>
      </c>
      <c r="H101" s="280">
        <v>0</v>
      </c>
      <c r="I101" s="281">
        <f t="shared" si="6"/>
        <v>21.3</v>
      </c>
      <c r="J101" s="336" t="s">
        <v>194</v>
      </c>
      <c r="L101" s="349"/>
      <c r="M101" s="354">
        <f>N101+O101+P101</f>
        <v>71.3</v>
      </c>
      <c r="N101" s="355">
        <v>21.3</v>
      </c>
      <c r="O101" s="355">
        <v>25</v>
      </c>
      <c r="P101" s="355">
        <v>25</v>
      </c>
      <c r="Q101" s="374" t="s">
        <v>194</v>
      </c>
    </row>
    <row r="102" spans="1:17" ht="29.25" customHeight="1" thickBot="1" x14ac:dyDescent="0.3">
      <c r="A102" s="567" t="s">
        <v>214</v>
      </c>
      <c r="B102" s="720"/>
      <c r="C102" s="720"/>
      <c r="D102" s="720"/>
      <c r="E102" s="720"/>
      <c r="F102" s="721"/>
      <c r="G102" s="361">
        <f>G101</f>
        <v>21.3</v>
      </c>
      <c r="H102" s="279">
        <f>H101</f>
        <v>0</v>
      </c>
      <c r="I102" s="295">
        <f t="shared" si="6"/>
        <v>21.3</v>
      </c>
      <c r="J102" s="336"/>
      <c r="M102" s="351"/>
      <c r="N102" s="350"/>
      <c r="O102" s="350"/>
      <c r="P102" s="350"/>
      <c r="Q102" s="374"/>
    </row>
    <row r="103" spans="1:17" ht="20.25" customHeight="1" thickBot="1" x14ac:dyDescent="0.3">
      <c r="A103" s="340"/>
      <c r="B103" s="696" t="s">
        <v>216</v>
      </c>
      <c r="C103" s="697"/>
      <c r="D103" s="697"/>
      <c r="E103" s="697"/>
      <c r="F103" s="698"/>
      <c r="G103" s="341">
        <f>G77+G85+G90+G98+G102</f>
        <v>669.8</v>
      </c>
      <c r="H103" s="363">
        <f>H77+H85+H90+H98+H102</f>
        <v>25</v>
      </c>
      <c r="I103" s="342">
        <f>G103-H103</f>
        <v>644.79999999999995</v>
      </c>
      <c r="J103" s="343"/>
      <c r="M103" s="351">
        <f>M101+M98+M97+M96+M95+M94+M93+M92+M89+M88+M85+M84+M83+M82+M80+M79+M77</f>
        <v>2204.8000000000002</v>
      </c>
      <c r="N103" s="351">
        <f>N101+N98+N97+N96+N95+N94+N93+N92+N89+N88+N85+N84+N83+N82+N80+N79+N77</f>
        <v>1171.3</v>
      </c>
      <c r="O103" s="351">
        <f>O101+O98+O97+O96+O95+O94+O93+O92+O89+O88+O85+O84+O83+O82+O80+O79+O77</f>
        <v>767.5</v>
      </c>
      <c r="P103" s="351">
        <f t="shared" ref="P103" si="9">P101+P98+P97+P96+P95+P94+P93+P92+P89+P88+P85+P84+P83+P82+P80+P79+P77</f>
        <v>767.5</v>
      </c>
      <c r="Q103" s="374"/>
    </row>
  </sheetData>
  <mergeCells count="117">
    <mergeCell ref="A91:J91"/>
    <mergeCell ref="A87:J87"/>
    <mergeCell ref="B77:F77"/>
    <mergeCell ref="A85:F85"/>
    <mergeCell ref="A90:F90"/>
    <mergeCell ref="A92:A97"/>
    <mergeCell ref="B92:F92"/>
    <mergeCell ref="B101:F101"/>
    <mergeCell ref="A99:J99"/>
    <mergeCell ref="A100:J100"/>
    <mergeCell ref="A98:F98"/>
    <mergeCell ref="A81:A82"/>
    <mergeCell ref="B81:F82"/>
    <mergeCell ref="J68:J70"/>
    <mergeCell ref="C71:D71"/>
    <mergeCell ref="J63:J66"/>
    <mergeCell ref="C65:C66"/>
    <mergeCell ref="D65:D66"/>
    <mergeCell ref="C67:D67"/>
    <mergeCell ref="B103:F103"/>
    <mergeCell ref="A78:J78"/>
    <mergeCell ref="B79:F79"/>
    <mergeCell ref="B80:F80"/>
    <mergeCell ref="B83:F83"/>
    <mergeCell ref="B84:F84"/>
    <mergeCell ref="A83:A84"/>
    <mergeCell ref="A86:J86"/>
    <mergeCell ref="B88:F88"/>
    <mergeCell ref="B89:F89"/>
    <mergeCell ref="B96:F97"/>
    <mergeCell ref="J92:J93"/>
    <mergeCell ref="J94:J95"/>
    <mergeCell ref="A102:F102"/>
    <mergeCell ref="B93:F94"/>
    <mergeCell ref="B95:F95"/>
    <mergeCell ref="A75:J75"/>
    <mergeCell ref="A88:A89"/>
    <mergeCell ref="D60:D61"/>
    <mergeCell ref="C62:D62"/>
    <mergeCell ref="A63:A64"/>
    <mergeCell ref="B63:B64"/>
    <mergeCell ref="C63:C64"/>
    <mergeCell ref="D63:D64"/>
    <mergeCell ref="A68:A69"/>
    <mergeCell ref="B68:B69"/>
    <mergeCell ref="C68:C70"/>
    <mergeCell ref="D68:D70"/>
    <mergeCell ref="A42:A43"/>
    <mergeCell ref="B42:B43"/>
    <mergeCell ref="C42:C43"/>
    <mergeCell ref="D42:D49"/>
    <mergeCell ref="J42:J49"/>
    <mergeCell ref="A50:A59"/>
    <mergeCell ref="B50:B59"/>
    <mergeCell ref="C50:C59"/>
    <mergeCell ref="J50:J59"/>
    <mergeCell ref="D57:D59"/>
    <mergeCell ref="A27:A30"/>
    <mergeCell ref="B27:B30"/>
    <mergeCell ref="C27:D30"/>
    <mergeCell ref="A31:A34"/>
    <mergeCell ref="B31:B34"/>
    <mergeCell ref="C31:D34"/>
    <mergeCell ref="A35:A37"/>
    <mergeCell ref="B35:B37"/>
    <mergeCell ref="C35:C37"/>
    <mergeCell ref="A18:A19"/>
    <mergeCell ref="J18:J22"/>
    <mergeCell ref="C19:C21"/>
    <mergeCell ref="D19:D21"/>
    <mergeCell ref="A15:A17"/>
    <mergeCell ref="B15:B17"/>
    <mergeCell ref="C15:D17"/>
    <mergeCell ref="E15:E17"/>
    <mergeCell ref="A24:A25"/>
    <mergeCell ref="C24:C26"/>
    <mergeCell ref="D24:D26"/>
    <mergeCell ref="E25:E26"/>
    <mergeCell ref="C6:D8"/>
    <mergeCell ref="E7:E8"/>
    <mergeCell ref="C9:D9"/>
    <mergeCell ref="A10:A11"/>
    <mergeCell ref="B10:B11"/>
    <mergeCell ref="C10:C11"/>
    <mergeCell ref="D10:D11"/>
    <mergeCell ref="A1:J1"/>
    <mergeCell ref="C3:C4"/>
    <mergeCell ref="D3:D4"/>
    <mergeCell ref="E3:E4"/>
    <mergeCell ref="F3:F4"/>
    <mergeCell ref="G3:G4"/>
    <mergeCell ref="H3:H4"/>
    <mergeCell ref="I3:I4"/>
    <mergeCell ref="J3:J4"/>
    <mergeCell ref="A4:B4"/>
    <mergeCell ref="J10:J13"/>
    <mergeCell ref="A12:A13"/>
    <mergeCell ref="B12:B13"/>
    <mergeCell ref="C12:C13"/>
    <mergeCell ref="D12:D13"/>
    <mergeCell ref="R79:R80"/>
    <mergeCell ref="M76:P76"/>
    <mergeCell ref="M99:P99"/>
    <mergeCell ref="K87:L87"/>
    <mergeCell ref="K78:L78"/>
    <mergeCell ref="K77:L77"/>
    <mergeCell ref="L92:L93"/>
    <mergeCell ref="M87:P87"/>
    <mergeCell ref="M91:P91"/>
    <mergeCell ref="M78:P78"/>
    <mergeCell ref="K80:L80"/>
    <mergeCell ref="Q92:Q93"/>
    <mergeCell ref="Q94:Q95"/>
    <mergeCell ref="K96:L96"/>
    <mergeCell ref="K97:L97"/>
    <mergeCell ref="K95:L95"/>
    <mergeCell ref="K81:L82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50"/>
  <sheetViews>
    <sheetView topLeftCell="A37" workbookViewId="0">
      <selection activeCell="G48" sqref="G48"/>
    </sheetView>
  </sheetViews>
  <sheetFormatPr defaultRowHeight="15" x14ac:dyDescent="0.25"/>
  <cols>
    <col min="1" max="1" width="8.7109375" customWidth="1"/>
    <col min="2" max="2" width="14" customWidth="1"/>
    <col min="3" max="3" width="11.5703125" customWidth="1"/>
    <col min="4" max="4" width="27.28515625" customWidth="1"/>
    <col min="5" max="5" width="22.28515625" customWidth="1"/>
    <col min="6" max="6" width="14.7109375" customWidth="1"/>
    <col min="7" max="7" width="13" customWidth="1"/>
    <col min="8" max="8" width="14.85546875" customWidth="1"/>
    <col min="9" max="9" width="16.28515625" customWidth="1"/>
    <col min="10" max="10" width="22.28515625" customWidth="1"/>
  </cols>
  <sheetData>
    <row r="1" spans="1:10" ht="45.75" customHeight="1" x14ac:dyDescent="0.25">
      <c r="A1" s="764" t="s">
        <v>277</v>
      </c>
      <c r="B1" s="764"/>
      <c r="C1" s="764"/>
      <c r="D1" s="764"/>
      <c r="E1" s="764"/>
      <c r="F1" s="764"/>
      <c r="G1" s="764"/>
      <c r="H1" s="764"/>
      <c r="I1" s="764"/>
      <c r="J1" s="764"/>
    </row>
    <row r="2" spans="1:10" x14ac:dyDescent="0.25">
      <c r="A2" s="114"/>
      <c r="B2" s="114"/>
      <c r="C2" s="115"/>
      <c r="D2" s="116"/>
      <c r="E2" s="117"/>
      <c r="F2" s="118"/>
      <c r="G2" s="117"/>
      <c r="H2" s="117"/>
      <c r="I2" s="117"/>
      <c r="J2" s="117"/>
    </row>
    <row r="3" spans="1:10" ht="36" customHeight="1" x14ac:dyDescent="0.25">
      <c r="A3" s="7" t="s">
        <v>0</v>
      </c>
      <c r="B3" s="8" t="s">
        <v>1</v>
      </c>
      <c r="C3" s="642" t="s">
        <v>2</v>
      </c>
      <c r="D3" s="644" t="s">
        <v>3</v>
      </c>
      <c r="E3" s="644" t="s">
        <v>4</v>
      </c>
      <c r="F3" s="644" t="s">
        <v>5</v>
      </c>
      <c r="G3" s="646" t="s">
        <v>241</v>
      </c>
      <c r="H3" s="648" t="s">
        <v>6</v>
      </c>
      <c r="I3" s="648" t="s">
        <v>7</v>
      </c>
      <c r="J3" s="650" t="s">
        <v>8</v>
      </c>
    </row>
    <row r="4" spans="1:10" ht="78" customHeight="1" x14ac:dyDescent="0.25">
      <c r="A4" s="765" t="s">
        <v>9</v>
      </c>
      <c r="B4" s="766"/>
      <c r="C4" s="643"/>
      <c r="D4" s="645"/>
      <c r="E4" s="645"/>
      <c r="F4" s="645"/>
      <c r="G4" s="647"/>
      <c r="H4" s="649"/>
      <c r="I4" s="649"/>
      <c r="J4" s="650"/>
    </row>
    <row r="5" spans="1:10" ht="15.75" x14ac:dyDescent="0.25">
      <c r="A5" s="10"/>
      <c r="B5" s="10"/>
      <c r="C5" s="10">
        <v>1</v>
      </c>
      <c r="D5" s="11">
        <v>2</v>
      </c>
      <c r="E5" s="100">
        <v>3</v>
      </c>
      <c r="F5" s="100">
        <v>4</v>
      </c>
      <c r="G5" s="12">
        <v>6</v>
      </c>
      <c r="H5" s="100">
        <v>3</v>
      </c>
      <c r="I5" s="100">
        <v>8</v>
      </c>
      <c r="J5" s="100">
        <v>8</v>
      </c>
    </row>
    <row r="6" spans="1:10" ht="85.5" customHeight="1" x14ac:dyDescent="0.25">
      <c r="A6" s="101"/>
      <c r="B6" s="101"/>
      <c r="C6" s="636" t="s">
        <v>118</v>
      </c>
      <c r="D6" s="637"/>
      <c r="E6" s="102" t="s">
        <v>11</v>
      </c>
      <c r="F6" s="102" t="s">
        <v>12</v>
      </c>
      <c r="G6" s="21">
        <f>G8</f>
        <v>0</v>
      </c>
      <c r="H6" s="21">
        <f>H8</f>
        <v>0</v>
      </c>
      <c r="I6" s="22">
        <v>0</v>
      </c>
      <c r="J6" s="102" t="s">
        <v>25</v>
      </c>
    </row>
    <row r="7" spans="1:10" ht="31.5" x14ac:dyDescent="0.25">
      <c r="A7" s="638" t="s">
        <v>119</v>
      </c>
      <c r="B7" s="638" t="s">
        <v>36</v>
      </c>
      <c r="C7" s="638" t="s">
        <v>15</v>
      </c>
      <c r="D7" s="753" t="s">
        <v>120</v>
      </c>
      <c r="E7" s="25" t="s">
        <v>17</v>
      </c>
      <c r="F7" s="25" t="s">
        <v>12</v>
      </c>
      <c r="G7" s="26">
        <f>G8</f>
        <v>0</v>
      </c>
      <c r="H7" s="26">
        <f>H8</f>
        <v>0</v>
      </c>
      <c r="I7" s="27">
        <v>0</v>
      </c>
      <c r="J7" s="119"/>
    </row>
    <row r="8" spans="1:10" ht="143.25" customHeight="1" x14ac:dyDescent="0.25">
      <c r="A8" s="639"/>
      <c r="B8" s="639"/>
      <c r="C8" s="654"/>
      <c r="D8" s="754"/>
      <c r="E8" s="25" t="s">
        <v>11</v>
      </c>
      <c r="F8" s="25" t="s">
        <v>12</v>
      </c>
      <c r="G8" s="26">
        <f>G9+G12+G14+G16</f>
        <v>0</v>
      </c>
      <c r="H8" s="26">
        <f>H9+H12+H14+H16</f>
        <v>0</v>
      </c>
      <c r="I8" s="27">
        <v>0</v>
      </c>
      <c r="J8" s="119"/>
    </row>
    <row r="9" spans="1:10" ht="63" x14ac:dyDescent="0.25">
      <c r="A9" s="639"/>
      <c r="B9" s="639"/>
      <c r="C9" s="120" t="s">
        <v>62</v>
      </c>
      <c r="D9" s="121" t="s">
        <v>121</v>
      </c>
      <c r="E9" s="53" t="s">
        <v>28</v>
      </c>
      <c r="F9" s="53" t="s">
        <v>12</v>
      </c>
      <c r="G9" s="122">
        <f>G10+G11</f>
        <v>0</v>
      </c>
      <c r="H9" s="122">
        <f>H10+H11</f>
        <v>0</v>
      </c>
      <c r="I9" s="29">
        <v>0</v>
      </c>
      <c r="J9" s="119"/>
    </row>
    <row r="10" spans="1:10" ht="15.75" x14ac:dyDescent="0.25">
      <c r="A10" s="97"/>
      <c r="B10" s="97"/>
      <c r="C10" s="49"/>
      <c r="D10" s="123"/>
      <c r="E10" s="104"/>
      <c r="F10" s="104"/>
      <c r="G10" s="28"/>
      <c r="H10" s="28"/>
      <c r="I10" s="29"/>
      <c r="J10" s="119"/>
    </row>
    <row r="11" spans="1:10" ht="16.5" customHeight="1" x14ac:dyDescent="0.25">
      <c r="A11" s="97"/>
      <c r="B11" s="97"/>
      <c r="C11" s="49"/>
      <c r="D11" s="123"/>
      <c r="E11" s="104"/>
      <c r="F11" s="104"/>
      <c r="G11" s="28"/>
      <c r="H11" s="28"/>
      <c r="I11" s="29"/>
      <c r="J11" s="119"/>
    </row>
    <row r="12" spans="1:10" ht="23.25" customHeight="1" x14ac:dyDescent="0.25">
      <c r="A12" s="97"/>
      <c r="B12" s="97"/>
      <c r="C12" s="120"/>
      <c r="D12" s="121"/>
      <c r="E12" s="53"/>
      <c r="F12" s="53"/>
      <c r="G12" s="122"/>
      <c r="H12" s="122"/>
      <c r="I12" s="29"/>
      <c r="J12" s="119"/>
    </row>
    <row r="13" spans="1:10" ht="19.5" customHeight="1" x14ac:dyDescent="0.25">
      <c r="A13" s="97"/>
      <c r="B13" s="97"/>
      <c r="C13" s="50"/>
      <c r="D13" s="99"/>
      <c r="E13" s="104"/>
      <c r="F13" s="104"/>
      <c r="G13" s="28"/>
      <c r="H13" s="28"/>
      <c r="I13" s="29"/>
      <c r="J13" s="119"/>
    </row>
    <row r="14" spans="1:10" ht="94.5" hidden="1" x14ac:dyDescent="0.25">
      <c r="A14" s="97"/>
      <c r="B14" s="97"/>
      <c r="C14" s="124" t="s">
        <v>64</v>
      </c>
      <c r="D14" s="125" t="s">
        <v>123</v>
      </c>
      <c r="E14" s="53" t="s">
        <v>28</v>
      </c>
      <c r="F14" s="53" t="s">
        <v>12</v>
      </c>
      <c r="G14" s="122">
        <f>G15</f>
        <v>0</v>
      </c>
      <c r="H14" s="122">
        <f>H15</f>
        <v>0</v>
      </c>
      <c r="I14" s="29" t="e">
        <f t="shared" ref="I14:I37" si="0">H14/G14</f>
        <v>#DIV/0!</v>
      </c>
      <c r="J14" s="52"/>
    </row>
    <row r="15" spans="1:10" ht="162.75" hidden="1" customHeight="1" x14ac:dyDescent="0.25">
      <c r="A15" s="97"/>
      <c r="B15" s="97"/>
      <c r="C15" s="50" t="s">
        <v>124</v>
      </c>
      <c r="D15" s="99" t="s">
        <v>122</v>
      </c>
      <c r="E15" s="104" t="s">
        <v>28</v>
      </c>
      <c r="F15" s="104" t="s">
        <v>12</v>
      </c>
      <c r="G15" s="28">
        <v>0</v>
      </c>
      <c r="H15" s="28">
        <v>0</v>
      </c>
      <c r="I15" s="29" t="e">
        <f t="shared" si="0"/>
        <v>#DIV/0!</v>
      </c>
      <c r="J15" s="119"/>
    </row>
    <row r="16" spans="1:10" ht="141.75" hidden="1" x14ac:dyDescent="0.25">
      <c r="A16" s="97"/>
      <c r="B16" s="97"/>
      <c r="C16" s="124" t="s">
        <v>66</v>
      </c>
      <c r="D16" s="125" t="s">
        <v>125</v>
      </c>
      <c r="E16" s="53" t="s">
        <v>28</v>
      </c>
      <c r="F16" s="53" t="s">
        <v>12</v>
      </c>
      <c r="G16" s="122">
        <f>G17</f>
        <v>0</v>
      </c>
      <c r="H16" s="122">
        <f>H17</f>
        <v>0</v>
      </c>
      <c r="I16" s="29" t="e">
        <f t="shared" si="0"/>
        <v>#DIV/0!</v>
      </c>
      <c r="J16" s="119"/>
    </row>
    <row r="17" spans="1:10" ht="63" hidden="1" x14ac:dyDescent="0.25">
      <c r="A17" s="97"/>
      <c r="B17" s="97"/>
      <c r="C17" s="50" t="s">
        <v>126</v>
      </c>
      <c r="D17" s="99" t="s">
        <v>127</v>
      </c>
      <c r="E17" s="104" t="s">
        <v>28</v>
      </c>
      <c r="F17" s="104" t="s">
        <v>12</v>
      </c>
      <c r="G17" s="28">
        <v>0</v>
      </c>
      <c r="H17" s="28">
        <v>0</v>
      </c>
      <c r="I17" s="29" t="e">
        <f t="shared" si="0"/>
        <v>#DIV/0!</v>
      </c>
      <c r="J17" s="119"/>
    </row>
    <row r="18" spans="1:10" ht="73.5" customHeight="1" x14ac:dyDescent="0.25">
      <c r="A18" s="101"/>
      <c r="B18" s="101"/>
      <c r="C18" s="636" t="s">
        <v>128</v>
      </c>
      <c r="D18" s="637"/>
      <c r="E18" s="102" t="s">
        <v>11</v>
      </c>
      <c r="F18" s="102" t="s">
        <v>12</v>
      </c>
      <c r="G18" s="21">
        <f>G20</f>
        <v>20</v>
      </c>
      <c r="H18" s="21">
        <f>H20</f>
        <v>0</v>
      </c>
      <c r="I18" s="22">
        <f t="shared" si="0"/>
        <v>0</v>
      </c>
      <c r="J18" s="102" t="s">
        <v>25</v>
      </c>
    </row>
    <row r="19" spans="1:10" ht="31.5" x14ac:dyDescent="0.25">
      <c r="A19" s="638" t="s">
        <v>129</v>
      </c>
      <c r="B19" s="638" t="s">
        <v>36</v>
      </c>
      <c r="C19" s="759" t="s">
        <v>83</v>
      </c>
      <c r="D19" s="753" t="s">
        <v>130</v>
      </c>
      <c r="E19" s="25" t="s">
        <v>17</v>
      </c>
      <c r="F19" s="25" t="s">
        <v>12</v>
      </c>
      <c r="G19" s="26">
        <f>G20</f>
        <v>20</v>
      </c>
      <c r="H19" s="26">
        <f>H21</f>
        <v>0</v>
      </c>
      <c r="I19" s="27">
        <f t="shared" si="0"/>
        <v>0</v>
      </c>
      <c r="J19" s="119"/>
    </row>
    <row r="20" spans="1:10" ht="129" customHeight="1" x14ac:dyDescent="0.25">
      <c r="A20" s="639"/>
      <c r="B20" s="639"/>
      <c r="C20" s="760"/>
      <c r="D20" s="754"/>
      <c r="E20" s="25" t="s">
        <v>11</v>
      </c>
      <c r="F20" s="25" t="s">
        <v>12</v>
      </c>
      <c r="G20" s="26">
        <f>G21+G23</f>
        <v>20</v>
      </c>
      <c r="H20" s="26">
        <f>H21</f>
        <v>0</v>
      </c>
      <c r="I20" s="27">
        <f t="shared" si="0"/>
        <v>0</v>
      </c>
      <c r="J20" s="119"/>
    </row>
    <row r="21" spans="1:10" ht="89.25" customHeight="1" x14ac:dyDescent="0.25">
      <c r="A21" s="639"/>
      <c r="B21" s="639"/>
      <c r="C21" s="126" t="s">
        <v>85</v>
      </c>
      <c r="D21" s="121" t="s">
        <v>131</v>
      </c>
      <c r="E21" s="53" t="s">
        <v>11</v>
      </c>
      <c r="F21" s="53" t="s">
        <v>12</v>
      </c>
      <c r="G21" s="122">
        <f>G22</f>
        <v>20</v>
      </c>
      <c r="H21" s="122">
        <f>H22+H24+H25</f>
        <v>0</v>
      </c>
      <c r="I21" s="29">
        <f t="shared" si="0"/>
        <v>0</v>
      </c>
      <c r="J21" s="119"/>
    </row>
    <row r="22" spans="1:10" ht="61.5" customHeight="1" x14ac:dyDescent="0.25">
      <c r="A22" s="97"/>
      <c r="B22" s="97"/>
      <c r="C22" s="47" t="s">
        <v>132</v>
      </c>
      <c r="D22" s="123" t="s">
        <v>133</v>
      </c>
      <c r="E22" s="104" t="s">
        <v>18</v>
      </c>
      <c r="F22" s="104" t="s">
        <v>12</v>
      </c>
      <c r="G22" s="28">
        <v>20</v>
      </c>
      <c r="H22" s="28">
        <v>0</v>
      </c>
      <c r="I22" s="29">
        <f t="shared" si="0"/>
        <v>0</v>
      </c>
      <c r="J22" s="119" t="s">
        <v>72</v>
      </c>
    </row>
    <row r="23" spans="1:10" ht="21" hidden="1" customHeight="1" x14ac:dyDescent="0.25">
      <c r="A23" s="97"/>
      <c r="B23" s="97"/>
      <c r="C23" s="126"/>
      <c r="D23" s="121"/>
      <c r="E23" s="53"/>
      <c r="F23" s="53"/>
      <c r="G23" s="122"/>
      <c r="H23" s="122"/>
      <c r="I23" s="29"/>
      <c r="J23" s="119"/>
    </row>
    <row r="24" spans="1:10" ht="15.75" hidden="1" x14ac:dyDescent="0.25">
      <c r="A24" s="97"/>
      <c r="B24" s="97"/>
      <c r="C24" s="50"/>
      <c r="D24" s="123"/>
      <c r="E24" s="768"/>
      <c r="F24" s="104"/>
      <c r="G24" s="28"/>
      <c r="H24" s="28"/>
      <c r="I24" s="29"/>
      <c r="J24" s="119"/>
    </row>
    <row r="25" spans="1:10" ht="15.75" hidden="1" x14ac:dyDescent="0.25">
      <c r="A25" s="97"/>
      <c r="B25" s="97"/>
      <c r="C25" s="51"/>
      <c r="D25" s="123"/>
      <c r="E25" s="669"/>
      <c r="F25" s="104"/>
      <c r="G25" s="28"/>
      <c r="H25" s="28"/>
      <c r="I25" s="29"/>
      <c r="J25" s="119"/>
    </row>
    <row r="26" spans="1:10" ht="111.75" customHeight="1" x14ac:dyDescent="0.25">
      <c r="A26" s="101"/>
      <c r="B26" s="101"/>
      <c r="C26" s="636" t="s">
        <v>139</v>
      </c>
      <c r="D26" s="637"/>
      <c r="E26" s="102" t="s">
        <v>11</v>
      </c>
      <c r="F26" s="102" t="s">
        <v>12</v>
      </c>
      <c r="G26" s="21">
        <f>G28</f>
        <v>40</v>
      </c>
      <c r="H26" s="21">
        <f>H28</f>
        <v>0</v>
      </c>
      <c r="I26" s="22">
        <f t="shared" si="0"/>
        <v>0</v>
      </c>
      <c r="J26" s="102" t="s">
        <v>25</v>
      </c>
    </row>
    <row r="27" spans="1:10" ht="31.5" x14ac:dyDescent="0.25">
      <c r="A27" s="638" t="s">
        <v>140</v>
      </c>
      <c r="B27" s="638" t="s">
        <v>36</v>
      </c>
      <c r="C27" s="759" t="s">
        <v>115</v>
      </c>
      <c r="D27" s="753" t="s">
        <v>141</v>
      </c>
      <c r="E27" s="25" t="s">
        <v>17</v>
      </c>
      <c r="F27" s="25" t="s">
        <v>12</v>
      </c>
      <c r="G27" s="26">
        <f>G28</f>
        <v>40</v>
      </c>
      <c r="H27" s="26">
        <f>H28</f>
        <v>0</v>
      </c>
      <c r="I27" s="27">
        <f t="shared" si="0"/>
        <v>0</v>
      </c>
      <c r="J27" s="119"/>
    </row>
    <row r="28" spans="1:10" ht="31.5" x14ac:dyDescent="0.25">
      <c r="A28" s="639"/>
      <c r="B28" s="639"/>
      <c r="C28" s="760"/>
      <c r="D28" s="754"/>
      <c r="E28" s="25" t="s">
        <v>11</v>
      </c>
      <c r="F28" s="25" t="s">
        <v>12</v>
      </c>
      <c r="G28" s="26">
        <f>G29</f>
        <v>40</v>
      </c>
      <c r="H28" s="26">
        <f>H29</f>
        <v>0</v>
      </c>
      <c r="I28" s="27">
        <f t="shared" si="0"/>
        <v>0</v>
      </c>
      <c r="J28" s="119"/>
    </row>
    <row r="29" spans="1:10" ht="141.75" x14ac:dyDescent="0.25">
      <c r="A29" s="97"/>
      <c r="B29" s="97"/>
      <c r="C29" s="96" t="s">
        <v>44</v>
      </c>
      <c r="D29" s="221" t="s">
        <v>142</v>
      </c>
      <c r="E29" s="25" t="s">
        <v>11</v>
      </c>
      <c r="F29" s="104" t="s">
        <v>12</v>
      </c>
      <c r="G29" s="28">
        <f>G30+G31+G32</f>
        <v>40</v>
      </c>
      <c r="H29" s="28">
        <f>H30+H31+H32+H33+H34+H35+H36</f>
        <v>0</v>
      </c>
      <c r="I29" s="29">
        <f t="shared" si="0"/>
        <v>0</v>
      </c>
      <c r="J29" s="119"/>
    </row>
    <row r="30" spans="1:10" ht="94.5" x14ac:dyDescent="0.25">
      <c r="A30" s="97"/>
      <c r="B30" s="97"/>
      <c r="C30" s="96" t="s">
        <v>143</v>
      </c>
      <c r="D30" s="221" t="s">
        <v>160</v>
      </c>
      <c r="E30" s="104" t="s">
        <v>18</v>
      </c>
      <c r="F30" s="104" t="s">
        <v>12</v>
      </c>
      <c r="G30" s="45">
        <v>5</v>
      </c>
      <c r="H30" s="28">
        <v>0</v>
      </c>
      <c r="I30" s="29">
        <f t="shared" si="0"/>
        <v>0</v>
      </c>
      <c r="J30" s="119"/>
    </row>
    <row r="31" spans="1:10" ht="126" x14ac:dyDescent="0.25">
      <c r="A31" s="97"/>
      <c r="B31" s="97"/>
      <c r="C31" s="48" t="s">
        <v>145</v>
      </c>
      <c r="D31" s="98" t="s">
        <v>161</v>
      </c>
      <c r="E31" s="104" t="s">
        <v>18</v>
      </c>
      <c r="F31" s="104" t="s">
        <v>12</v>
      </c>
      <c r="G31" s="45">
        <v>25</v>
      </c>
      <c r="H31" s="28">
        <v>0</v>
      </c>
      <c r="I31" s="29">
        <f t="shared" si="0"/>
        <v>0</v>
      </c>
      <c r="J31" s="119"/>
    </row>
    <row r="32" spans="1:10" ht="126" x14ac:dyDescent="0.25">
      <c r="A32" s="97"/>
      <c r="B32" s="97"/>
      <c r="C32" s="50" t="s">
        <v>46</v>
      </c>
      <c r="D32" s="99" t="s">
        <v>162</v>
      </c>
      <c r="E32" s="104" t="s">
        <v>18</v>
      </c>
      <c r="F32" s="104" t="s">
        <v>12</v>
      </c>
      <c r="G32" s="45">
        <v>10</v>
      </c>
      <c r="H32" s="28">
        <v>0</v>
      </c>
      <c r="I32" s="29">
        <f t="shared" si="0"/>
        <v>0</v>
      </c>
      <c r="J32" s="119"/>
    </row>
    <row r="33" spans="1:10" ht="126" hidden="1" x14ac:dyDescent="0.25">
      <c r="A33" s="97"/>
      <c r="B33" s="97"/>
      <c r="C33" s="50" t="s">
        <v>47</v>
      </c>
      <c r="D33" s="99" t="s">
        <v>148</v>
      </c>
      <c r="E33" s="104" t="s">
        <v>18</v>
      </c>
      <c r="F33" s="104" t="s">
        <v>12</v>
      </c>
      <c r="G33" s="28">
        <v>0</v>
      </c>
      <c r="H33" s="28">
        <v>0</v>
      </c>
      <c r="I33" s="29" t="e">
        <f t="shared" si="0"/>
        <v>#DIV/0!</v>
      </c>
      <c r="J33" s="119"/>
    </row>
    <row r="34" spans="1:10" ht="47.25" hidden="1" x14ac:dyDescent="0.25">
      <c r="A34" s="97"/>
      <c r="B34" s="97"/>
      <c r="C34" s="50"/>
      <c r="D34" s="99"/>
      <c r="E34" s="104" t="s">
        <v>34</v>
      </c>
      <c r="F34" s="104" t="s">
        <v>12</v>
      </c>
      <c r="G34" s="28">
        <v>0</v>
      </c>
      <c r="H34" s="28">
        <v>0</v>
      </c>
      <c r="I34" s="29" t="e">
        <f t="shared" si="0"/>
        <v>#DIV/0!</v>
      </c>
      <c r="J34" s="119"/>
    </row>
    <row r="35" spans="1:10" ht="31.5" hidden="1" x14ac:dyDescent="0.25">
      <c r="A35" s="97"/>
      <c r="B35" s="97"/>
      <c r="C35" s="50"/>
      <c r="D35" s="99"/>
      <c r="E35" s="104" t="s">
        <v>35</v>
      </c>
      <c r="F35" s="104" t="s">
        <v>12</v>
      </c>
      <c r="G35" s="28">
        <v>0</v>
      </c>
      <c r="H35" s="28">
        <v>0</v>
      </c>
      <c r="I35" s="29" t="e">
        <f t="shared" si="0"/>
        <v>#DIV/0!</v>
      </c>
      <c r="J35" s="119"/>
    </row>
    <row r="36" spans="1:10" ht="94.5" hidden="1" x14ac:dyDescent="0.25">
      <c r="A36" s="97"/>
      <c r="B36" s="97"/>
      <c r="C36" s="96" t="s">
        <v>46</v>
      </c>
      <c r="D36" s="103" t="s">
        <v>149</v>
      </c>
      <c r="E36" s="104" t="s">
        <v>18</v>
      </c>
      <c r="F36" s="104" t="s">
        <v>12</v>
      </c>
      <c r="G36" s="28">
        <v>0</v>
      </c>
      <c r="H36" s="28">
        <v>0</v>
      </c>
      <c r="I36" s="29" t="e">
        <f t="shared" si="0"/>
        <v>#DIV/0!</v>
      </c>
      <c r="J36" s="119"/>
    </row>
    <row r="37" spans="1:10" ht="15.75" x14ac:dyDescent="0.25">
      <c r="A37" s="47" t="s">
        <v>61</v>
      </c>
      <c r="B37" s="47"/>
      <c r="C37" s="767" t="s">
        <v>71</v>
      </c>
      <c r="D37" s="767"/>
      <c r="E37" s="755" t="s">
        <v>57</v>
      </c>
      <c r="F37" s="756"/>
      <c r="G37" s="46">
        <f>G38+G39</f>
        <v>60</v>
      </c>
      <c r="H37" s="46">
        <f>H38+H39</f>
        <v>0</v>
      </c>
      <c r="I37" s="39">
        <f t="shared" si="0"/>
        <v>0</v>
      </c>
      <c r="J37" s="52"/>
    </row>
    <row r="38" spans="1:10" ht="15.75" x14ac:dyDescent="0.25">
      <c r="A38" s="47" t="s">
        <v>61</v>
      </c>
      <c r="B38" s="47"/>
      <c r="C38" s="767"/>
      <c r="D38" s="767"/>
      <c r="E38" s="757" t="s">
        <v>41</v>
      </c>
      <c r="F38" s="758"/>
      <c r="G38" s="46"/>
      <c r="H38" s="46"/>
      <c r="I38" s="39"/>
      <c r="J38" s="52"/>
    </row>
    <row r="39" spans="1:10" ht="15.75" x14ac:dyDescent="0.25">
      <c r="A39" s="47" t="s">
        <v>61</v>
      </c>
      <c r="B39" s="47"/>
      <c r="C39" s="767"/>
      <c r="D39" s="767"/>
      <c r="E39" s="757" t="s">
        <v>12</v>
      </c>
      <c r="F39" s="758"/>
      <c r="G39" s="46">
        <f>G6+G18+G26</f>
        <v>60</v>
      </c>
      <c r="H39" s="46">
        <f>H6+H18+H26</f>
        <v>0</v>
      </c>
      <c r="I39" s="39">
        <f>H39/G39</f>
        <v>0</v>
      </c>
      <c r="J39" s="52"/>
    </row>
    <row r="40" spans="1:10" ht="15.75" thickBot="1" x14ac:dyDescent="0.3">
      <c r="A40" s="114"/>
      <c r="B40" s="114"/>
      <c r="C40" s="115"/>
      <c r="D40" s="116"/>
      <c r="E40" s="117"/>
      <c r="F40" s="118"/>
      <c r="G40" s="117"/>
      <c r="H40" s="117"/>
      <c r="I40" s="117"/>
      <c r="J40" s="117"/>
    </row>
    <row r="41" spans="1:10" ht="31.5" customHeight="1" thickBot="1" x14ac:dyDescent="0.3">
      <c r="A41" s="729" t="s">
        <v>313</v>
      </c>
      <c r="B41" s="588"/>
      <c r="C41" s="588"/>
      <c r="D41" s="588"/>
      <c r="E41" s="588"/>
      <c r="F41" s="588"/>
      <c r="G41" s="588"/>
      <c r="H41" s="588"/>
      <c r="I41" s="730"/>
      <c r="J41" s="299"/>
    </row>
    <row r="42" spans="1:10" ht="15.75" thickBot="1" x14ac:dyDescent="0.3">
      <c r="A42" s="282"/>
      <c r="B42" s="283"/>
      <c r="C42" s="284"/>
      <c r="D42" s="285"/>
      <c r="E42" s="286"/>
      <c r="F42" s="287"/>
      <c r="G42" s="290" t="s">
        <v>186</v>
      </c>
      <c r="H42" s="291" t="s">
        <v>187</v>
      </c>
      <c r="I42" s="292" t="s">
        <v>188</v>
      </c>
      <c r="J42" s="297" t="s">
        <v>193</v>
      </c>
    </row>
    <row r="43" spans="1:10" ht="41.25" customHeight="1" thickBot="1" x14ac:dyDescent="0.3">
      <c r="A43" s="746" t="s">
        <v>283</v>
      </c>
      <c r="B43" s="747"/>
      <c r="C43" s="747"/>
      <c r="D43" s="747"/>
      <c r="E43" s="747"/>
      <c r="F43" s="748"/>
      <c r="G43" s="294">
        <v>20</v>
      </c>
      <c r="H43" s="280">
        <v>0</v>
      </c>
      <c r="I43" s="346">
        <f t="shared" ref="I43:I46" si="1">G43-H43</f>
        <v>20</v>
      </c>
      <c r="J43" s="300" t="s">
        <v>194</v>
      </c>
    </row>
    <row r="44" spans="1:10" ht="15.75" customHeight="1" thickBot="1" x14ac:dyDescent="0.3">
      <c r="A44" s="423"/>
      <c r="B44" s="424"/>
      <c r="C44" s="424"/>
      <c r="D44" s="424"/>
      <c r="E44" s="424"/>
      <c r="F44" s="424"/>
      <c r="G44" s="438"/>
      <c r="H44" s="439"/>
      <c r="I44" s="440"/>
      <c r="J44" s="422"/>
    </row>
    <row r="45" spans="1:10" ht="30.75" customHeight="1" thickBot="1" x14ac:dyDescent="0.3">
      <c r="A45" s="729" t="s">
        <v>278</v>
      </c>
      <c r="B45" s="588"/>
      <c r="C45" s="588"/>
      <c r="D45" s="588"/>
      <c r="E45" s="588"/>
      <c r="F45" s="588"/>
      <c r="G45" s="588"/>
      <c r="H45" s="588"/>
      <c r="I45" s="730"/>
      <c r="J45" s="407"/>
    </row>
    <row r="46" spans="1:10" ht="31.5" customHeight="1" thickBot="1" x14ac:dyDescent="0.3">
      <c r="A46" s="746" t="s">
        <v>279</v>
      </c>
      <c r="B46" s="749"/>
      <c r="C46" s="749"/>
      <c r="D46" s="749"/>
      <c r="E46" s="749"/>
      <c r="F46" s="750"/>
      <c r="G46" s="279">
        <v>5</v>
      </c>
      <c r="H46" s="280">
        <v>0</v>
      </c>
      <c r="I46" s="281">
        <f t="shared" si="1"/>
        <v>5</v>
      </c>
      <c r="J46" s="300" t="s">
        <v>194</v>
      </c>
    </row>
    <row r="47" spans="1:10" ht="30.75" customHeight="1" thickBot="1" x14ac:dyDescent="0.3">
      <c r="A47" s="746" t="s">
        <v>280</v>
      </c>
      <c r="B47" s="751"/>
      <c r="C47" s="751"/>
      <c r="D47" s="751"/>
      <c r="E47" s="751"/>
      <c r="F47" s="752"/>
      <c r="G47" s="294">
        <v>25</v>
      </c>
      <c r="H47" s="280">
        <v>0</v>
      </c>
      <c r="I47" s="281">
        <f t="shared" ref="I47:I48" si="2">G47-H47</f>
        <v>25</v>
      </c>
      <c r="J47" s="300" t="s">
        <v>194</v>
      </c>
    </row>
    <row r="48" spans="1:10" ht="34.5" customHeight="1" thickBot="1" x14ac:dyDescent="0.3">
      <c r="A48" s="746" t="s">
        <v>281</v>
      </c>
      <c r="B48" s="751"/>
      <c r="C48" s="751"/>
      <c r="D48" s="751"/>
      <c r="E48" s="751"/>
      <c r="F48" s="752"/>
      <c r="G48" s="294">
        <v>10</v>
      </c>
      <c r="H48" s="280">
        <v>0</v>
      </c>
      <c r="I48" s="281">
        <f t="shared" si="2"/>
        <v>10</v>
      </c>
      <c r="J48" s="300" t="s">
        <v>194</v>
      </c>
    </row>
    <row r="49" spans="1:10" ht="25.5" customHeight="1" thickBot="1" x14ac:dyDescent="0.3">
      <c r="A49" s="729" t="s">
        <v>282</v>
      </c>
      <c r="B49" s="588"/>
      <c r="C49" s="588"/>
      <c r="D49" s="588"/>
      <c r="E49" s="588"/>
      <c r="F49" s="589"/>
      <c r="G49" s="294">
        <f>G46+G47+G48</f>
        <v>40</v>
      </c>
      <c r="H49" s="294">
        <f t="shared" ref="H49:I49" si="3">H46+H47+H48</f>
        <v>0</v>
      </c>
      <c r="I49" s="294">
        <f t="shared" si="3"/>
        <v>40</v>
      </c>
      <c r="J49" s="417"/>
    </row>
    <row r="50" spans="1:10" ht="21" customHeight="1" thickBot="1" x14ac:dyDescent="0.3">
      <c r="A50" s="293"/>
      <c r="B50" s="761" t="s">
        <v>191</v>
      </c>
      <c r="C50" s="762"/>
      <c r="D50" s="762"/>
      <c r="E50" s="762"/>
      <c r="F50" s="763"/>
      <c r="G50" s="309">
        <f>G49+G43</f>
        <v>60</v>
      </c>
      <c r="H50" s="309">
        <f t="shared" ref="H50:I50" si="4">H49+H43</f>
        <v>0</v>
      </c>
      <c r="I50" s="309">
        <f t="shared" si="4"/>
        <v>60</v>
      </c>
    </row>
  </sheetData>
  <mergeCells count="38">
    <mergeCell ref="D19:D20"/>
    <mergeCell ref="E24:E25"/>
    <mergeCell ref="C26:D26"/>
    <mergeCell ref="A27:A28"/>
    <mergeCell ref="B27:B28"/>
    <mergeCell ref="C27:C28"/>
    <mergeCell ref="B50:F50"/>
    <mergeCell ref="A45:I45"/>
    <mergeCell ref="C18:D18"/>
    <mergeCell ref="A1:J1"/>
    <mergeCell ref="C3:C4"/>
    <mergeCell ref="D3:D4"/>
    <mergeCell ref="E3:E4"/>
    <mergeCell ref="F3:F4"/>
    <mergeCell ref="G3:G4"/>
    <mergeCell ref="H3:H4"/>
    <mergeCell ref="I3:I4"/>
    <mergeCell ref="J3:J4"/>
    <mergeCell ref="A4:B4"/>
    <mergeCell ref="C6:D6"/>
    <mergeCell ref="A7:A9"/>
    <mergeCell ref="C37:D39"/>
    <mergeCell ref="A49:F49"/>
    <mergeCell ref="B7:B9"/>
    <mergeCell ref="A43:F43"/>
    <mergeCell ref="A46:F46"/>
    <mergeCell ref="A47:F47"/>
    <mergeCell ref="A48:F48"/>
    <mergeCell ref="D27:D28"/>
    <mergeCell ref="C7:C8"/>
    <mergeCell ref="D7:D8"/>
    <mergeCell ref="A41:I41"/>
    <mergeCell ref="E37:F37"/>
    <mergeCell ref="E38:F38"/>
    <mergeCell ref="E39:F39"/>
    <mergeCell ref="A19:A21"/>
    <mergeCell ref="B19:B21"/>
    <mergeCell ref="C19:C20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14"/>
  <sheetViews>
    <sheetView topLeftCell="A4" workbookViewId="0">
      <selection activeCell="G9" sqref="G9"/>
    </sheetView>
  </sheetViews>
  <sheetFormatPr defaultRowHeight="15" x14ac:dyDescent="0.25"/>
  <cols>
    <col min="1" max="1" width="8.7109375" customWidth="1"/>
    <col min="2" max="2" width="14" customWidth="1"/>
    <col min="3" max="3" width="11.5703125" customWidth="1"/>
    <col min="4" max="4" width="27.28515625" customWidth="1"/>
    <col min="5" max="5" width="22.28515625" customWidth="1"/>
    <col min="6" max="6" width="14.7109375" customWidth="1"/>
    <col min="7" max="7" width="13" customWidth="1"/>
    <col min="8" max="8" width="14.85546875" customWidth="1"/>
    <col min="9" max="9" width="16.28515625" customWidth="1"/>
    <col min="10" max="10" width="22.28515625" customWidth="1"/>
  </cols>
  <sheetData>
    <row r="1" spans="1:10" ht="45.75" customHeight="1" x14ac:dyDescent="0.25">
      <c r="A1" s="764" t="s">
        <v>284</v>
      </c>
      <c r="B1" s="764"/>
      <c r="C1" s="764"/>
      <c r="D1" s="764"/>
      <c r="E1" s="764"/>
      <c r="F1" s="764"/>
      <c r="G1" s="764"/>
      <c r="H1" s="764"/>
      <c r="I1" s="764"/>
      <c r="J1" s="764"/>
    </row>
    <row r="2" spans="1:10" x14ac:dyDescent="0.25">
      <c r="A2" s="114"/>
      <c r="B2" s="114"/>
      <c r="C2" s="115"/>
      <c r="D2" s="116"/>
      <c r="E2" s="117"/>
      <c r="F2" s="118"/>
      <c r="G2" s="117"/>
      <c r="H2" s="117"/>
      <c r="I2" s="117"/>
      <c r="J2" s="117"/>
    </row>
    <row r="3" spans="1:10" ht="36" customHeight="1" x14ac:dyDescent="0.25">
      <c r="A3" s="7" t="s">
        <v>0</v>
      </c>
      <c r="B3" s="8" t="s">
        <v>1</v>
      </c>
      <c r="C3" s="642" t="s">
        <v>2</v>
      </c>
      <c r="D3" s="644" t="s">
        <v>3</v>
      </c>
      <c r="E3" s="644" t="s">
        <v>4</v>
      </c>
      <c r="F3" s="644" t="s">
        <v>5</v>
      </c>
      <c r="G3" s="646" t="s">
        <v>241</v>
      </c>
      <c r="H3" s="648" t="s">
        <v>242</v>
      </c>
      <c r="I3" s="648" t="s">
        <v>7</v>
      </c>
      <c r="J3" s="650" t="s">
        <v>8</v>
      </c>
    </row>
    <row r="4" spans="1:10" ht="78" customHeight="1" x14ac:dyDescent="0.25">
      <c r="A4" s="765" t="s">
        <v>9</v>
      </c>
      <c r="B4" s="766"/>
      <c r="C4" s="643"/>
      <c r="D4" s="645"/>
      <c r="E4" s="645"/>
      <c r="F4" s="645"/>
      <c r="G4" s="647"/>
      <c r="H4" s="649"/>
      <c r="I4" s="649"/>
      <c r="J4" s="650"/>
    </row>
    <row r="5" spans="1:10" ht="15.75" x14ac:dyDescent="0.25">
      <c r="A5" s="10"/>
      <c r="B5" s="10"/>
      <c r="C5" s="10">
        <v>1</v>
      </c>
      <c r="D5" s="11">
        <v>2</v>
      </c>
      <c r="E5" s="411">
        <v>3</v>
      </c>
      <c r="F5" s="411">
        <v>4</v>
      </c>
      <c r="G5" s="12">
        <v>6</v>
      </c>
      <c r="H5" s="411">
        <v>7</v>
      </c>
      <c r="I5" s="411">
        <v>8</v>
      </c>
      <c r="J5" s="411">
        <v>8</v>
      </c>
    </row>
    <row r="6" spans="1:10" ht="85.5" customHeight="1" x14ac:dyDescent="0.25">
      <c r="A6" s="406"/>
      <c r="B6" s="406"/>
      <c r="C6" s="636" t="s">
        <v>287</v>
      </c>
      <c r="D6" s="637"/>
      <c r="E6" s="408" t="s">
        <v>11</v>
      </c>
      <c r="F6" s="408" t="s">
        <v>12</v>
      </c>
      <c r="G6" s="21">
        <f>G8</f>
        <v>20</v>
      </c>
      <c r="H6" s="21">
        <f>H8</f>
        <v>0</v>
      </c>
      <c r="I6" s="22">
        <v>0</v>
      </c>
      <c r="J6" s="408" t="s">
        <v>25</v>
      </c>
    </row>
    <row r="7" spans="1:10" ht="31.5" x14ac:dyDescent="0.25">
      <c r="A7" s="638" t="s">
        <v>285</v>
      </c>
      <c r="B7" s="638" t="s">
        <v>286</v>
      </c>
      <c r="C7" s="638" t="s">
        <v>15</v>
      </c>
      <c r="D7" s="753" t="s">
        <v>288</v>
      </c>
      <c r="E7" s="25" t="s">
        <v>17</v>
      </c>
      <c r="F7" s="25" t="s">
        <v>12</v>
      </c>
      <c r="G7" s="26">
        <f>G8</f>
        <v>20</v>
      </c>
      <c r="H7" s="26">
        <f>H8</f>
        <v>0</v>
      </c>
      <c r="I7" s="27">
        <v>0</v>
      </c>
      <c r="J7" s="119"/>
    </row>
    <row r="8" spans="1:10" ht="143.25" customHeight="1" x14ac:dyDescent="0.25">
      <c r="A8" s="639"/>
      <c r="B8" s="639"/>
      <c r="C8" s="654"/>
      <c r="D8" s="754"/>
      <c r="E8" s="25" t="s">
        <v>11</v>
      </c>
      <c r="F8" s="25" t="s">
        <v>12</v>
      </c>
      <c r="G8" s="26">
        <f>G9</f>
        <v>20</v>
      </c>
      <c r="H8" s="26">
        <f>H9</f>
        <v>0</v>
      </c>
      <c r="I8" s="27">
        <v>0</v>
      </c>
      <c r="J8" s="119"/>
    </row>
    <row r="9" spans="1:10" ht="63" x14ac:dyDescent="0.25">
      <c r="A9" s="639"/>
      <c r="B9" s="639"/>
      <c r="C9" s="120" t="s">
        <v>62</v>
      </c>
      <c r="D9" s="121" t="s">
        <v>289</v>
      </c>
      <c r="E9" s="53" t="s">
        <v>28</v>
      </c>
      <c r="F9" s="53" t="s">
        <v>12</v>
      </c>
      <c r="G9" s="122">
        <v>20</v>
      </c>
      <c r="H9" s="122">
        <f>H10</f>
        <v>0</v>
      </c>
      <c r="I9" s="29">
        <v>0</v>
      </c>
      <c r="J9" s="119"/>
    </row>
    <row r="10" spans="1:10" ht="15.75" x14ac:dyDescent="0.25">
      <c r="A10" s="405"/>
      <c r="B10" s="405"/>
      <c r="C10" s="49"/>
      <c r="D10" s="123"/>
      <c r="E10" s="151"/>
      <c r="F10" s="151"/>
      <c r="G10" s="28"/>
      <c r="H10" s="28"/>
      <c r="I10" s="29"/>
      <c r="J10" s="119"/>
    </row>
    <row r="11" spans="1:10" ht="15.75" thickBot="1" x14ac:dyDescent="0.3">
      <c r="A11" s="114"/>
      <c r="B11" s="114"/>
      <c r="C11" s="115"/>
      <c r="D11" s="116"/>
      <c r="E11" s="117"/>
      <c r="F11" s="118"/>
      <c r="G11" s="117"/>
      <c r="H11" s="117"/>
      <c r="I11" s="117"/>
      <c r="J11" s="117"/>
    </row>
    <row r="12" spans="1:10" ht="31.5" customHeight="1" thickBot="1" x14ac:dyDescent="0.3">
      <c r="A12" s="729" t="s">
        <v>290</v>
      </c>
      <c r="B12" s="588"/>
      <c r="C12" s="588"/>
      <c r="D12" s="588"/>
      <c r="E12" s="588"/>
      <c r="F12" s="588"/>
      <c r="G12" s="588"/>
      <c r="H12" s="588"/>
      <c r="I12" s="730"/>
      <c r="J12" s="299"/>
    </row>
    <row r="13" spans="1:10" ht="15.75" thickBot="1" x14ac:dyDescent="0.3">
      <c r="A13" s="409"/>
      <c r="B13" s="410"/>
      <c r="C13" s="284"/>
      <c r="D13" s="285"/>
      <c r="E13" s="286"/>
      <c r="F13" s="287"/>
      <c r="G13" s="290" t="s">
        <v>186</v>
      </c>
      <c r="H13" s="291" t="s">
        <v>187</v>
      </c>
      <c r="I13" s="292" t="s">
        <v>188</v>
      </c>
      <c r="J13" s="297" t="s">
        <v>193</v>
      </c>
    </row>
    <row r="14" spans="1:10" ht="41.25" customHeight="1" thickBot="1" x14ac:dyDescent="0.3">
      <c r="A14" s="746"/>
      <c r="B14" s="747"/>
      <c r="C14" s="747"/>
      <c r="D14" s="747"/>
      <c r="E14" s="747"/>
      <c r="F14" s="748"/>
      <c r="G14" s="294">
        <v>20</v>
      </c>
      <c r="H14" s="280">
        <v>0</v>
      </c>
      <c r="I14" s="346">
        <f t="shared" ref="I14" si="0">G14-H14</f>
        <v>20</v>
      </c>
      <c r="J14" s="407" t="s">
        <v>194</v>
      </c>
    </row>
  </sheetData>
  <mergeCells count="17">
    <mergeCell ref="A1:J1"/>
    <mergeCell ref="C3:C4"/>
    <mergeCell ref="D3:D4"/>
    <mergeCell ref="E3:E4"/>
    <mergeCell ref="F3:F4"/>
    <mergeCell ref="G3:G4"/>
    <mergeCell ref="H3:H4"/>
    <mergeCell ref="I3:I4"/>
    <mergeCell ref="J3:J4"/>
    <mergeCell ref="A4:B4"/>
    <mergeCell ref="A12:I12"/>
    <mergeCell ref="A14:F14"/>
    <mergeCell ref="C6:D6"/>
    <mergeCell ref="A7:A9"/>
    <mergeCell ref="B7:B9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73"/>
  <sheetViews>
    <sheetView tabSelected="1" topLeftCell="A65" workbookViewId="0">
      <selection activeCell="G11" sqref="G11"/>
    </sheetView>
  </sheetViews>
  <sheetFormatPr defaultRowHeight="15" x14ac:dyDescent="0.25"/>
  <cols>
    <col min="1" max="1" width="7.7109375" customWidth="1"/>
    <col min="2" max="2" width="13.85546875" customWidth="1"/>
    <col min="3" max="3" width="7.85546875" customWidth="1"/>
    <col min="4" max="4" width="22.7109375" customWidth="1"/>
    <col min="5" max="5" width="23.28515625" customWidth="1"/>
    <col min="6" max="6" width="19" customWidth="1"/>
    <col min="7" max="7" width="15.28515625" customWidth="1"/>
    <col min="8" max="8" width="18.140625" customWidth="1"/>
    <col min="9" max="9" width="11.140625" customWidth="1"/>
    <col min="10" max="10" width="12.85546875" customWidth="1"/>
  </cols>
  <sheetData>
    <row r="1" spans="1:10" ht="20.25" x14ac:dyDescent="0.25">
      <c r="A1" s="764" t="s">
        <v>326</v>
      </c>
      <c r="B1" s="764"/>
      <c r="C1" s="764"/>
      <c r="D1" s="764"/>
      <c r="E1" s="764"/>
      <c r="F1" s="764"/>
      <c r="G1" s="764"/>
      <c r="H1" s="764"/>
      <c r="I1" s="764"/>
      <c r="J1" s="764"/>
    </row>
    <row r="2" spans="1:10" x14ac:dyDescent="0.25">
      <c r="A2" s="225"/>
      <c r="B2" s="225"/>
      <c r="C2" s="226"/>
      <c r="D2" s="227"/>
      <c r="E2" s="228"/>
      <c r="F2" s="229"/>
      <c r="G2" s="228"/>
      <c r="H2" s="228"/>
      <c r="I2" s="228"/>
      <c r="J2" s="228"/>
    </row>
    <row r="3" spans="1:10" ht="51" x14ac:dyDescent="0.25">
      <c r="A3" s="7" t="s">
        <v>0</v>
      </c>
      <c r="B3" s="8" t="s">
        <v>1</v>
      </c>
      <c r="C3" s="642" t="s">
        <v>2</v>
      </c>
      <c r="D3" s="644" t="s">
        <v>3</v>
      </c>
      <c r="E3" s="644" t="s">
        <v>4</v>
      </c>
      <c r="F3" s="644" t="s">
        <v>5</v>
      </c>
      <c r="G3" s="646" t="s">
        <v>241</v>
      </c>
      <c r="H3" s="648" t="s">
        <v>242</v>
      </c>
      <c r="I3" s="644" t="s">
        <v>7</v>
      </c>
      <c r="J3" s="650" t="s">
        <v>8</v>
      </c>
    </row>
    <row r="4" spans="1:10" x14ac:dyDescent="0.25">
      <c r="A4" s="765" t="s">
        <v>230</v>
      </c>
      <c r="B4" s="766"/>
      <c r="C4" s="643"/>
      <c r="D4" s="645"/>
      <c r="E4" s="645"/>
      <c r="F4" s="645"/>
      <c r="G4" s="647"/>
      <c r="H4" s="649"/>
      <c r="I4" s="645"/>
      <c r="J4" s="650"/>
    </row>
    <row r="5" spans="1:10" ht="16.5" thickBot="1" x14ac:dyDescent="0.3">
      <c r="A5" s="378"/>
      <c r="B5" s="378"/>
      <c r="C5" s="378">
        <v>1</v>
      </c>
      <c r="D5" s="379">
        <v>2</v>
      </c>
      <c r="E5" s="369">
        <v>3</v>
      </c>
      <c r="F5" s="372">
        <v>4</v>
      </c>
      <c r="G5" s="12">
        <v>6</v>
      </c>
      <c r="H5" s="372">
        <v>7</v>
      </c>
      <c r="I5" s="372">
        <v>8</v>
      </c>
      <c r="J5" s="369">
        <v>8</v>
      </c>
    </row>
    <row r="6" spans="1:10" ht="15.75" customHeight="1" x14ac:dyDescent="0.25">
      <c r="A6" s="675"/>
      <c r="B6" s="675"/>
      <c r="C6" s="790" t="s">
        <v>325</v>
      </c>
      <c r="D6" s="791"/>
      <c r="E6" s="784" t="s">
        <v>22</v>
      </c>
      <c r="F6" s="81" t="s">
        <v>57</v>
      </c>
      <c r="G6" s="33">
        <f>G7+G8</f>
        <v>2045.7</v>
      </c>
      <c r="H6" s="33">
        <f>H7+H8</f>
        <v>0</v>
      </c>
      <c r="I6" s="22">
        <f t="shared" ref="I6:I11" si="0">H6/G6</f>
        <v>0</v>
      </c>
      <c r="J6" s="787" t="s">
        <v>25</v>
      </c>
    </row>
    <row r="7" spans="1:10" ht="15.75" x14ac:dyDescent="0.25">
      <c r="A7" s="659"/>
      <c r="B7" s="659"/>
      <c r="C7" s="663"/>
      <c r="D7" s="664"/>
      <c r="E7" s="785"/>
      <c r="F7" s="81" t="s">
        <v>41</v>
      </c>
      <c r="G7" s="33">
        <f>G10</f>
        <v>1427.7</v>
      </c>
      <c r="H7" s="33">
        <f>H10</f>
        <v>0</v>
      </c>
      <c r="I7" s="22">
        <f t="shared" si="0"/>
        <v>0</v>
      </c>
      <c r="J7" s="788"/>
    </row>
    <row r="8" spans="1:10" ht="15.75" x14ac:dyDescent="0.25">
      <c r="A8" s="659"/>
      <c r="B8" s="659"/>
      <c r="C8" s="663"/>
      <c r="D8" s="664"/>
      <c r="E8" s="786"/>
      <c r="F8" s="81" t="s">
        <v>12</v>
      </c>
      <c r="G8" s="33">
        <f>G11</f>
        <v>618</v>
      </c>
      <c r="H8" s="33">
        <f>H11</f>
        <v>0</v>
      </c>
      <c r="I8" s="22">
        <f t="shared" si="0"/>
        <v>0</v>
      </c>
      <c r="J8" s="788"/>
    </row>
    <row r="9" spans="1:10" ht="30" customHeight="1" x14ac:dyDescent="0.25">
      <c r="A9" s="659"/>
      <c r="B9" s="659"/>
      <c r="C9" s="663"/>
      <c r="D9" s="664"/>
      <c r="E9" s="778" t="s">
        <v>164</v>
      </c>
      <c r="F9" s="82" t="s">
        <v>57</v>
      </c>
      <c r="G9" s="34">
        <f>G11+G10</f>
        <v>2045.7</v>
      </c>
      <c r="H9" s="34">
        <f>H11+H10</f>
        <v>0</v>
      </c>
      <c r="I9" s="35">
        <f t="shared" si="0"/>
        <v>0</v>
      </c>
      <c r="J9" s="788"/>
    </row>
    <row r="10" spans="1:10" ht="18.75" customHeight="1" x14ac:dyDescent="0.25">
      <c r="A10" s="367"/>
      <c r="B10" s="367"/>
      <c r="C10" s="663"/>
      <c r="D10" s="664"/>
      <c r="E10" s="779"/>
      <c r="F10" s="82" t="s">
        <v>41</v>
      </c>
      <c r="G10" s="34">
        <f>G16+G14</f>
        <v>1427.7</v>
      </c>
      <c r="H10" s="34">
        <f>H17+H34</f>
        <v>0</v>
      </c>
      <c r="I10" s="35">
        <f t="shared" si="0"/>
        <v>0</v>
      </c>
      <c r="J10" s="788"/>
    </row>
    <row r="11" spans="1:10" ht="15.75" x14ac:dyDescent="0.25">
      <c r="A11" s="367"/>
      <c r="B11" s="367"/>
      <c r="C11" s="636"/>
      <c r="D11" s="637"/>
      <c r="E11" s="780"/>
      <c r="F11" s="82" t="s">
        <v>12</v>
      </c>
      <c r="G11" s="34">
        <f>G12</f>
        <v>618</v>
      </c>
      <c r="H11" s="34">
        <f>H13+H35</f>
        <v>0</v>
      </c>
      <c r="I11" s="35">
        <f t="shared" si="0"/>
        <v>0</v>
      </c>
      <c r="J11" s="789"/>
    </row>
    <row r="12" spans="1:10" ht="228" customHeight="1" x14ac:dyDescent="0.25">
      <c r="A12" s="793" t="s">
        <v>227</v>
      </c>
      <c r="B12" s="793" t="s">
        <v>228</v>
      </c>
      <c r="C12" s="793" t="s">
        <v>90</v>
      </c>
      <c r="D12" s="644" t="s">
        <v>229</v>
      </c>
      <c r="E12" s="644" t="s">
        <v>17</v>
      </c>
      <c r="F12" s="83" t="s">
        <v>330</v>
      </c>
      <c r="G12" s="368">
        <f>G13</f>
        <v>618</v>
      </c>
      <c r="H12" s="370">
        <f>H13</f>
        <v>0</v>
      </c>
      <c r="I12" s="849">
        <f>I13</f>
        <v>0</v>
      </c>
      <c r="J12" s="369"/>
    </row>
    <row r="13" spans="1:10" ht="15.75" x14ac:dyDescent="0.25">
      <c r="A13" s="794"/>
      <c r="B13" s="794"/>
      <c r="C13" s="794"/>
      <c r="D13" s="645"/>
      <c r="E13" s="792"/>
      <c r="F13" s="83" t="s">
        <v>12</v>
      </c>
      <c r="G13" s="368">
        <v>618</v>
      </c>
      <c r="H13" s="370">
        <v>0</v>
      </c>
      <c r="I13" s="39">
        <f t="shared" ref="I13:I15" si="1">H13/G13</f>
        <v>0</v>
      </c>
      <c r="J13" s="369"/>
    </row>
    <row r="14" spans="1:10" ht="57" customHeight="1" x14ac:dyDescent="0.25">
      <c r="A14" s="793" t="s">
        <v>227</v>
      </c>
      <c r="B14" s="793" t="s">
        <v>324</v>
      </c>
      <c r="C14" s="793" t="s">
        <v>316</v>
      </c>
      <c r="D14" s="644" t="s">
        <v>314</v>
      </c>
      <c r="E14" s="644" t="s">
        <v>17</v>
      </c>
      <c r="F14" s="83" t="s">
        <v>329</v>
      </c>
      <c r="G14" s="426">
        <f>G15</f>
        <v>1377.7</v>
      </c>
      <c r="H14" s="428">
        <f>H15</f>
        <v>0</v>
      </c>
      <c r="I14" s="39">
        <f t="shared" si="1"/>
        <v>0</v>
      </c>
      <c r="J14" s="427"/>
    </row>
    <row r="15" spans="1:10" ht="47.25" customHeight="1" x14ac:dyDescent="0.25">
      <c r="A15" s="794"/>
      <c r="B15" s="794"/>
      <c r="C15" s="794"/>
      <c r="D15" s="645"/>
      <c r="E15" s="792"/>
      <c r="F15" s="83" t="s">
        <v>41</v>
      </c>
      <c r="G15" s="426">
        <v>1377.7</v>
      </c>
      <c r="H15" s="428">
        <v>0</v>
      </c>
      <c r="I15" s="231">
        <f t="shared" si="1"/>
        <v>0</v>
      </c>
      <c r="J15" s="427"/>
    </row>
    <row r="16" spans="1:10" ht="62.25" customHeight="1" x14ac:dyDescent="0.25">
      <c r="A16" s="793" t="s">
        <v>227</v>
      </c>
      <c r="B16" s="793" t="s">
        <v>333</v>
      </c>
      <c r="C16" s="793" t="s">
        <v>310</v>
      </c>
      <c r="D16" s="644" t="s">
        <v>334</v>
      </c>
      <c r="E16" s="644" t="s">
        <v>17</v>
      </c>
      <c r="F16" s="83" t="s">
        <v>329</v>
      </c>
      <c r="G16" s="368">
        <f>G17</f>
        <v>50</v>
      </c>
      <c r="H16" s="370">
        <f>H17</f>
        <v>0</v>
      </c>
      <c r="I16" s="39">
        <f t="shared" ref="I16:I17" si="2">H16/G16</f>
        <v>0</v>
      </c>
      <c r="J16" s="369"/>
    </row>
    <row r="17" spans="1:11" ht="17.25" customHeight="1" x14ac:dyDescent="0.25">
      <c r="A17" s="794"/>
      <c r="B17" s="794"/>
      <c r="C17" s="794"/>
      <c r="D17" s="645"/>
      <c r="E17" s="792"/>
      <c r="F17" s="83" t="s">
        <v>41</v>
      </c>
      <c r="G17" s="368">
        <v>50</v>
      </c>
      <c r="H17" s="370">
        <v>0</v>
      </c>
      <c r="I17" s="231">
        <f t="shared" si="2"/>
        <v>0</v>
      </c>
      <c r="J17" s="369"/>
    </row>
    <row r="18" spans="1:11" ht="15.75" x14ac:dyDescent="0.25">
      <c r="A18" s="675"/>
      <c r="B18" s="675"/>
      <c r="C18" s="663" t="s">
        <v>323</v>
      </c>
      <c r="D18" s="664"/>
      <c r="E18" s="777" t="s">
        <v>22</v>
      </c>
      <c r="F18" s="81" t="s">
        <v>57</v>
      </c>
      <c r="G18" s="33">
        <f>G20</f>
        <v>1069.7</v>
      </c>
      <c r="H18" s="33">
        <f>H20</f>
        <v>0</v>
      </c>
      <c r="I18" s="22">
        <f t="shared" ref="I18:I38" si="3">H18/G18</f>
        <v>0</v>
      </c>
      <c r="J18" s="778" t="s">
        <v>25</v>
      </c>
    </row>
    <row r="19" spans="1:11" ht="15.75" hidden="1" x14ac:dyDescent="0.25">
      <c r="A19" s="659"/>
      <c r="B19" s="659"/>
      <c r="C19" s="663"/>
      <c r="D19" s="664"/>
      <c r="E19" s="777"/>
      <c r="F19" s="81" t="s">
        <v>41</v>
      </c>
      <c r="G19" s="33" t="e">
        <f>#REF!</f>
        <v>#REF!</v>
      </c>
      <c r="H19" s="33" t="e">
        <f>#REF!</f>
        <v>#REF!</v>
      </c>
      <c r="I19" s="22" t="e">
        <f t="shared" si="3"/>
        <v>#REF!</v>
      </c>
      <c r="J19" s="779"/>
    </row>
    <row r="20" spans="1:11" ht="15.75" x14ac:dyDescent="0.25">
      <c r="A20" s="659"/>
      <c r="B20" s="659"/>
      <c r="C20" s="663"/>
      <c r="D20" s="664"/>
      <c r="E20" s="777"/>
      <c r="F20" s="81" t="s">
        <v>12</v>
      </c>
      <c r="G20" s="33">
        <f>G22</f>
        <v>1069.7</v>
      </c>
      <c r="H20" s="33">
        <f>H22</f>
        <v>0</v>
      </c>
      <c r="I20" s="22">
        <f t="shared" si="3"/>
        <v>0</v>
      </c>
      <c r="J20" s="779"/>
    </row>
    <row r="21" spans="1:11" ht="15.75" x14ac:dyDescent="0.25">
      <c r="A21" s="659"/>
      <c r="B21" s="659"/>
      <c r="C21" s="663"/>
      <c r="D21" s="664"/>
      <c r="E21" s="778" t="s">
        <v>164</v>
      </c>
      <c r="F21" s="82" t="s">
        <v>57</v>
      </c>
      <c r="G21" s="34">
        <f>G22</f>
        <v>1069.7</v>
      </c>
      <c r="H21" s="34">
        <f>H22</f>
        <v>0</v>
      </c>
      <c r="I21" s="35">
        <f t="shared" si="3"/>
        <v>0</v>
      </c>
      <c r="J21" s="779"/>
    </row>
    <row r="22" spans="1:11" ht="15.75" x14ac:dyDescent="0.25">
      <c r="A22" s="223"/>
      <c r="B22" s="223"/>
      <c r="C22" s="636"/>
      <c r="D22" s="637"/>
      <c r="E22" s="780"/>
      <c r="F22" s="82" t="s">
        <v>12</v>
      </c>
      <c r="G22" s="34">
        <f>G24</f>
        <v>1069.7</v>
      </c>
      <c r="H22" s="34">
        <f>H23</f>
        <v>0</v>
      </c>
      <c r="I22" s="35">
        <f t="shared" si="3"/>
        <v>0</v>
      </c>
      <c r="J22" s="780"/>
    </row>
    <row r="23" spans="1:11" ht="65.25" customHeight="1" x14ac:dyDescent="0.25">
      <c r="A23" s="676" t="s">
        <v>165</v>
      </c>
      <c r="B23" s="676" t="s">
        <v>36</v>
      </c>
      <c r="C23" s="676" t="s">
        <v>322</v>
      </c>
      <c r="D23" s="640" t="s">
        <v>166</v>
      </c>
      <c r="E23" s="781" t="s">
        <v>17</v>
      </c>
      <c r="F23" s="83" t="s">
        <v>57</v>
      </c>
      <c r="G23" s="38">
        <f>G24</f>
        <v>1069.7</v>
      </c>
      <c r="H23" s="38">
        <f>H24</f>
        <v>0</v>
      </c>
      <c r="I23" s="39">
        <f t="shared" si="3"/>
        <v>0</v>
      </c>
      <c r="J23" s="153"/>
    </row>
    <row r="24" spans="1:11" ht="20.25" customHeight="1" x14ac:dyDescent="0.25">
      <c r="A24" s="677"/>
      <c r="B24" s="677"/>
      <c r="C24" s="677"/>
      <c r="D24" s="783"/>
      <c r="E24" s="782"/>
      <c r="F24" s="83" t="s">
        <v>12</v>
      </c>
      <c r="G24" s="38">
        <f>G26+G25</f>
        <v>1069.7</v>
      </c>
      <c r="H24" s="38">
        <f>H26+H25</f>
        <v>0</v>
      </c>
      <c r="I24" s="39">
        <f t="shared" si="3"/>
        <v>0</v>
      </c>
      <c r="J24" s="85"/>
    </row>
    <row r="25" spans="1:11" ht="7.5" customHeight="1" x14ac:dyDescent="0.25">
      <c r="A25" s="677"/>
      <c r="B25" s="677"/>
      <c r="C25" s="677"/>
      <c r="D25" s="869"/>
      <c r="E25" s="870"/>
      <c r="F25" s="870"/>
      <c r="G25" s="870"/>
      <c r="H25" s="870"/>
      <c r="I25" s="871"/>
      <c r="J25" s="234"/>
    </row>
    <row r="26" spans="1:11" ht="46.5" customHeight="1" x14ac:dyDescent="0.25">
      <c r="A26" s="677"/>
      <c r="B26" s="677"/>
      <c r="C26" s="677"/>
      <c r="D26" s="783"/>
      <c r="E26" s="232" t="s">
        <v>11</v>
      </c>
      <c r="F26" s="53" t="s">
        <v>12</v>
      </c>
      <c r="G26" s="46">
        <f>G27</f>
        <v>1069.7</v>
      </c>
      <c r="H26" s="46">
        <f>H27</f>
        <v>0</v>
      </c>
      <c r="I26" s="39">
        <f t="shared" si="3"/>
        <v>0</v>
      </c>
      <c r="J26" s="85"/>
    </row>
    <row r="27" spans="1:11" ht="66.75" customHeight="1" x14ac:dyDescent="0.25">
      <c r="A27" s="677"/>
      <c r="B27" s="677"/>
      <c r="C27" s="677"/>
      <c r="D27" s="783"/>
      <c r="E27" s="233" t="s">
        <v>18</v>
      </c>
      <c r="F27" s="53" t="s">
        <v>12</v>
      </c>
      <c r="G27" s="45">
        <f>G28+G29+G30+G31</f>
        <v>1069.7</v>
      </c>
      <c r="H27" s="45">
        <f>H28+H29+H30+H31</f>
        <v>0</v>
      </c>
      <c r="I27" s="231">
        <f t="shared" si="3"/>
        <v>0</v>
      </c>
      <c r="J27" s="88"/>
    </row>
    <row r="28" spans="1:11" ht="90" customHeight="1" x14ac:dyDescent="0.25">
      <c r="A28" s="677"/>
      <c r="B28" s="677"/>
      <c r="C28" s="677"/>
      <c r="D28" s="123" t="s">
        <v>169</v>
      </c>
      <c r="E28" s="233" t="s">
        <v>18</v>
      </c>
      <c r="F28" s="53" t="s">
        <v>12</v>
      </c>
      <c r="G28" s="45">
        <v>400</v>
      </c>
      <c r="H28" s="45">
        <v>0</v>
      </c>
      <c r="I28" s="231">
        <v>1</v>
      </c>
      <c r="J28" s="222"/>
    </row>
    <row r="29" spans="1:11" ht="90" customHeight="1" x14ac:dyDescent="0.25">
      <c r="A29" s="677"/>
      <c r="B29" s="677"/>
      <c r="C29" s="677"/>
      <c r="D29" s="123" t="s">
        <v>167</v>
      </c>
      <c r="E29" s="233" t="s">
        <v>18</v>
      </c>
      <c r="F29" s="53" t="s">
        <v>12</v>
      </c>
      <c r="G29" s="45">
        <v>619.1</v>
      </c>
      <c r="H29" s="45">
        <v>0</v>
      </c>
      <c r="I29" s="231">
        <f t="shared" si="3"/>
        <v>0</v>
      </c>
      <c r="J29" s="41"/>
    </row>
    <row r="30" spans="1:11" ht="118.5" customHeight="1" x14ac:dyDescent="0.25">
      <c r="A30" s="677"/>
      <c r="B30" s="677"/>
      <c r="C30" s="677"/>
      <c r="D30" s="123" t="s">
        <v>170</v>
      </c>
      <c r="E30" s="233" t="s">
        <v>18</v>
      </c>
      <c r="F30" s="53" t="s">
        <v>12</v>
      </c>
      <c r="G30" s="45">
        <v>5.6</v>
      </c>
      <c r="H30" s="45">
        <v>0</v>
      </c>
      <c r="I30" s="231">
        <v>0</v>
      </c>
      <c r="J30" s="222"/>
    </row>
    <row r="31" spans="1:11" ht="81" customHeight="1" x14ac:dyDescent="0.25">
      <c r="A31" s="677"/>
      <c r="B31" s="677"/>
      <c r="C31" s="677"/>
      <c r="D31" s="224" t="s">
        <v>168</v>
      </c>
      <c r="E31" s="233" t="s">
        <v>18</v>
      </c>
      <c r="F31" s="53" t="s">
        <v>12</v>
      </c>
      <c r="G31" s="45">
        <v>45</v>
      </c>
      <c r="H31" s="45">
        <v>0</v>
      </c>
      <c r="I31" s="231">
        <f t="shared" si="3"/>
        <v>0</v>
      </c>
      <c r="J31" s="41"/>
      <c r="K31" s="397"/>
    </row>
    <row r="32" spans="1:11" ht="82.5" customHeight="1" x14ac:dyDescent="0.25">
      <c r="A32" s="853"/>
      <c r="B32" s="853"/>
      <c r="C32" s="854" t="s">
        <v>331</v>
      </c>
      <c r="D32" s="856"/>
      <c r="E32" s="855"/>
      <c r="F32" s="89"/>
      <c r="G32" s="45"/>
      <c r="H32" s="45"/>
      <c r="I32" s="231"/>
      <c r="J32" s="425"/>
      <c r="K32" s="397"/>
    </row>
    <row r="33" spans="1:10" ht="18" customHeight="1" x14ac:dyDescent="0.25">
      <c r="A33" s="857" t="s">
        <v>236</v>
      </c>
      <c r="B33" s="858"/>
      <c r="C33" s="859"/>
      <c r="D33" s="860" t="s">
        <v>332</v>
      </c>
      <c r="E33" s="861" t="s">
        <v>18</v>
      </c>
      <c r="F33" s="89"/>
      <c r="G33" s="45"/>
      <c r="H33" s="45"/>
      <c r="I33" s="231"/>
      <c r="J33" s="425"/>
    </row>
    <row r="34" spans="1:10" ht="29.25" customHeight="1" x14ac:dyDescent="0.25">
      <c r="A34" s="862"/>
      <c r="B34" s="863"/>
      <c r="C34" s="850"/>
      <c r="D34" s="864"/>
      <c r="E34" s="865"/>
      <c r="F34" s="89" t="s">
        <v>41</v>
      </c>
      <c r="G34" s="45">
        <v>112.4</v>
      </c>
      <c r="H34" s="45">
        <v>0</v>
      </c>
      <c r="I34" s="231">
        <f t="shared" si="3"/>
        <v>0</v>
      </c>
      <c r="J34" s="425"/>
    </row>
    <row r="35" spans="1:10" ht="37.5" customHeight="1" x14ac:dyDescent="0.25">
      <c r="A35" s="851"/>
      <c r="B35" s="866"/>
      <c r="C35" s="852"/>
      <c r="D35" s="867"/>
      <c r="E35" s="868"/>
      <c r="F35" s="89" t="s">
        <v>12</v>
      </c>
      <c r="G35" s="45">
        <v>6.4</v>
      </c>
      <c r="H35" s="45">
        <v>0</v>
      </c>
      <c r="I35" s="231">
        <f t="shared" si="3"/>
        <v>0</v>
      </c>
      <c r="J35" s="425"/>
    </row>
    <row r="36" spans="1:10" ht="17.25" x14ac:dyDescent="0.25">
      <c r="A36" s="819"/>
      <c r="B36" s="819"/>
      <c r="C36" s="818" t="s">
        <v>71</v>
      </c>
      <c r="D36" s="818"/>
      <c r="E36" s="820" t="s">
        <v>57</v>
      </c>
      <c r="F36" s="820"/>
      <c r="G36" s="380">
        <f>G37+G38</f>
        <v>3234.2000000000003</v>
      </c>
      <c r="H36" s="380">
        <f>H37+H38</f>
        <v>0</v>
      </c>
      <c r="I36" s="381">
        <f t="shared" si="3"/>
        <v>0</v>
      </c>
      <c r="J36" s="382"/>
    </row>
    <row r="37" spans="1:10" ht="15.75" x14ac:dyDescent="0.25">
      <c r="A37" s="819"/>
      <c r="B37" s="819"/>
      <c r="C37" s="818"/>
      <c r="D37" s="818"/>
      <c r="E37" s="817" t="s">
        <v>12</v>
      </c>
      <c r="F37" s="817"/>
      <c r="G37" s="383">
        <f>G11+G23+G35</f>
        <v>1694.1000000000001</v>
      </c>
      <c r="H37" s="383">
        <f>H20+H11</f>
        <v>0</v>
      </c>
      <c r="I37" s="384">
        <f t="shared" si="3"/>
        <v>0</v>
      </c>
      <c r="J37" s="382"/>
    </row>
    <row r="38" spans="1:10" ht="15.75" x14ac:dyDescent="0.25">
      <c r="A38" s="819"/>
      <c r="B38" s="819"/>
      <c r="C38" s="818"/>
      <c r="D38" s="818"/>
      <c r="E38" s="817" t="s">
        <v>41</v>
      </c>
      <c r="F38" s="817"/>
      <c r="G38" s="383">
        <f>G10+G34</f>
        <v>1540.1000000000001</v>
      </c>
      <c r="H38" s="383">
        <f>H10</f>
        <v>0</v>
      </c>
      <c r="I38" s="384">
        <f t="shared" si="3"/>
        <v>0</v>
      </c>
      <c r="J38" s="382"/>
    </row>
    <row r="39" spans="1:10" ht="15.75" thickBot="1" x14ac:dyDescent="0.3">
      <c r="A39" s="225"/>
      <c r="B39" s="225"/>
      <c r="C39" s="226"/>
      <c r="D39" s="227"/>
      <c r="E39" s="228"/>
      <c r="F39" s="229"/>
      <c r="G39" s="228"/>
      <c r="H39" s="228"/>
      <c r="I39" s="228"/>
      <c r="J39" s="228"/>
    </row>
    <row r="40" spans="1:10" ht="18.75" customHeight="1" thickBot="1" x14ac:dyDescent="0.3">
      <c r="A40" s="772" t="s">
        <v>307</v>
      </c>
      <c r="B40" s="773"/>
      <c r="C40" s="773"/>
      <c r="D40" s="773"/>
      <c r="E40" s="773"/>
      <c r="F40" s="773"/>
      <c r="G40" s="773"/>
      <c r="H40" s="773"/>
      <c r="I40" s="773"/>
      <c r="J40" s="718" t="s">
        <v>193</v>
      </c>
    </row>
    <row r="41" spans="1:10" ht="33" customHeight="1" thickBot="1" x14ac:dyDescent="0.3">
      <c r="A41" s="798" t="s">
        <v>308</v>
      </c>
      <c r="B41" s="771"/>
      <c r="C41" s="771"/>
      <c r="D41" s="771"/>
      <c r="E41" s="771"/>
      <c r="F41" s="771"/>
      <c r="G41" s="771"/>
      <c r="H41" s="771"/>
      <c r="I41" s="771"/>
      <c r="J41" s="719"/>
    </row>
    <row r="42" spans="1:10" ht="15.75" thickBot="1" x14ac:dyDescent="0.3">
      <c r="A42" s="795"/>
      <c r="B42" s="796"/>
      <c r="C42" s="796"/>
      <c r="D42" s="796"/>
      <c r="E42" s="796"/>
      <c r="F42" s="797"/>
      <c r="G42" s="290" t="s">
        <v>186</v>
      </c>
      <c r="H42" s="291" t="s">
        <v>187</v>
      </c>
      <c r="I42" s="291" t="s">
        <v>188</v>
      </c>
      <c r="J42" s="296"/>
    </row>
    <row r="43" spans="1:10" ht="22.5" customHeight="1" thickBot="1" x14ac:dyDescent="0.3">
      <c r="A43" s="387" t="s">
        <v>180</v>
      </c>
      <c r="B43" s="776" t="s">
        <v>303</v>
      </c>
      <c r="C43" s="702"/>
      <c r="D43" s="702"/>
      <c r="E43" s="702"/>
      <c r="F43" s="703"/>
      <c r="G43" s="294">
        <v>618</v>
      </c>
      <c r="H43" s="294">
        <v>0</v>
      </c>
      <c r="I43" s="298">
        <f t="shared" ref="I43:I44" si="4">G43-H43</f>
        <v>618</v>
      </c>
      <c r="J43" s="366" t="s">
        <v>232</v>
      </c>
    </row>
    <row r="44" spans="1:10" ht="23.25" customHeight="1" thickBot="1" x14ac:dyDescent="0.3">
      <c r="A44" s="387" t="s">
        <v>181</v>
      </c>
      <c r="B44" s="799" t="s">
        <v>234</v>
      </c>
      <c r="C44" s="800"/>
      <c r="D44" s="800"/>
      <c r="E44" s="800"/>
      <c r="F44" s="801"/>
      <c r="G44" s="294">
        <v>0</v>
      </c>
      <c r="H44" s="294">
        <v>0</v>
      </c>
      <c r="I44" s="298">
        <f t="shared" si="4"/>
        <v>0</v>
      </c>
      <c r="J44" s="366" t="s">
        <v>233</v>
      </c>
    </row>
    <row r="45" spans="1:10" ht="15.75" thickBot="1" x14ac:dyDescent="0.3">
      <c r="A45" s="387"/>
      <c r="B45" s="587" t="s">
        <v>231</v>
      </c>
      <c r="C45" s="588"/>
      <c r="D45" s="588"/>
      <c r="E45" s="588"/>
      <c r="F45" s="589"/>
      <c r="G45" s="361">
        <f>G43+G44</f>
        <v>618</v>
      </c>
      <c r="H45" s="279">
        <f>H43+H44</f>
        <v>0</v>
      </c>
      <c r="I45" s="385">
        <f>I43+I44</f>
        <v>618</v>
      </c>
      <c r="J45" s="386"/>
    </row>
    <row r="46" spans="1:10" ht="15.75" thickBot="1" x14ac:dyDescent="0.3">
      <c r="A46" s="225"/>
      <c r="B46" s="225"/>
      <c r="C46" s="226"/>
      <c r="D46" s="227"/>
      <c r="E46" s="228"/>
      <c r="F46" s="229"/>
      <c r="G46" s="228"/>
      <c r="H46" s="228"/>
      <c r="I46" s="228"/>
      <c r="J46" s="228"/>
    </row>
    <row r="47" spans="1:10" ht="18.75" customHeight="1" x14ac:dyDescent="0.25">
      <c r="A47" s="839" t="s">
        <v>315</v>
      </c>
      <c r="B47" s="840"/>
      <c r="C47" s="840"/>
      <c r="D47" s="840"/>
      <c r="E47" s="840"/>
      <c r="F47" s="840"/>
      <c r="G47" s="840"/>
      <c r="H47" s="840"/>
      <c r="I47" s="841"/>
      <c r="J47" s="718" t="s">
        <v>193</v>
      </c>
    </row>
    <row r="48" spans="1:10" ht="14.25" customHeight="1" thickBot="1" x14ac:dyDescent="0.3">
      <c r="A48" s="842"/>
      <c r="B48" s="843"/>
      <c r="C48" s="843"/>
      <c r="D48" s="843"/>
      <c r="E48" s="843"/>
      <c r="F48" s="843"/>
      <c r="G48" s="843"/>
      <c r="H48" s="843"/>
      <c r="I48" s="844"/>
      <c r="J48" s="719"/>
    </row>
    <row r="49" spans="1:14" ht="15.75" thickBot="1" x14ac:dyDescent="0.3">
      <c r="A49" s="795"/>
      <c r="B49" s="796"/>
      <c r="C49" s="796"/>
      <c r="D49" s="796"/>
      <c r="E49" s="796"/>
      <c r="F49" s="797"/>
      <c r="G49" s="290" t="s">
        <v>186</v>
      </c>
      <c r="H49" s="291" t="s">
        <v>187</v>
      </c>
      <c r="I49" s="291" t="s">
        <v>188</v>
      </c>
      <c r="J49" s="296"/>
    </row>
    <row r="50" spans="1:14" ht="30" customHeight="1" thickBot="1" x14ac:dyDescent="0.3">
      <c r="A50" s="845" t="s">
        <v>316</v>
      </c>
      <c r="B50" s="838" t="s">
        <v>314</v>
      </c>
      <c r="C50" s="702"/>
      <c r="D50" s="702"/>
      <c r="E50" s="702"/>
      <c r="F50" s="703"/>
      <c r="G50" s="294">
        <v>1377.7</v>
      </c>
      <c r="H50" s="294">
        <v>0</v>
      </c>
      <c r="I50" s="298">
        <f t="shared" ref="I50" si="5">G50-H50</f>
        <v>1377.7</v>
      </c>
      <c r="J50" s="366" t="s">
        <v>304</v>
      </c>
    </row>
    <row r="51" spans="1:14" ht="15.75" thickBot="1" x14ac:dyDescent="0.3">
      <c r="A51" s="293"/>
      <c r="B51" s="587" t="s">
        <v>319</v>
      </c>
      <c r="C51" s="588"/>
      <c r="D51" s="588"/>
      <c r="E51" s="588"/>
      <c r="F51" s="589"/>
      <c r="G51" s="837">
        <f>G50</f>
        <v>1377.7</v>
      </c>
      <c r="H51" s="279">
        <f>H50</f>
        <v>0</v>
      </c>
      <c r="I51" s="385">
        <f>I50</f>
        <v>1377.7</v>
      </c>
      <c r="J51" s="386"/>
    </row>
    <row r="52" spans="1:14" ht="15.75" thickBot="1" x14ac:dyDescent="0.3">
      <c r="A52" s="391"/>
      <c r="B52" s="392"/>
      <c r="C52" s="392"/>
      <c r="D52" s="392"/>
      <c r="E52" s="392"/>
      <c r="F52" s="392"/>
      <c r="G52" s="393"/>
      <c r="H52" s="393"/>
      <c r="I52" s="394"/>
      <c r="J52" s="395"/>
    </row>
    <row r="53" spans="1:14" ht="15.75" thickBot="1" x14ac:dyDescent="0.3">
      <c r="A53" s="772" t="s">
        <v>317</v>
      </c>
      <c r="B53" s="773"/>
      <c r="C53" s="773"/>
      <c r="D53" s="773"/>
      <c r="E53" s="773"/>
      <c r="F53" s="773"/>
      <c r="G53" s="773"/>
      <c r="H53" s="773"/>
      <c r="I53" s="773"/>
      <c r="J53" s="769" t="s">
        <v>193</v>
      </c>
    </row>
    <row r="54" spans="1:14" ht="23.25" customHeight="1" thickBot="1" x14ac:dyDescent="0.3">
      <c r="A54" s="846" t="s">
        <v>318</v>
      </c>
      <c r="B54" s="771"/>
      <c r="C54" s="771"/>
      <c r="D54" s="771"/>
      <c r="E54" s="771"/>
      <c r="F54" s="771"/>
      <c r="G54" s="771"/>
      <c r="H54" s="771"/>
      <c r="I54" s="771"/>
      <c r="J54" s="770"/>
    </row>
    <row r="55" spans="1:14" ht="15.75" thickBot="1" x14ac:dyDescent="0.3">
      <c r="A55" s="282"/>
      <c r="B55" s="283"/>
      <c r="C55" s="284"/>
      <c r="D55" s="285"/>
      <c r="E55" s="286"/>
      <c r="F55" s="287"/>
      <c r="G55" s="290" t="s">
        <v>186</v>
      </c>
      <c r="H55" s="291" t="s">
        <v>187</v>
      </c>
      <c r="I55" s="291" t="s">
        <v>188</v>
      </c>
      <c r="J55" s="296"/>
    </row>
    <row r="56" spans="1:14" ht="20.25" customHeight="1" thickBot="1" x14ac:dyDescent="0.3">
      <c r="A56" s="293" t="s">
        <v>180</v>
      </c>
      <c r="B56" s="774" t="s">
        <v>169</v>
      </c>
      <c r="C56" s="702"/>
      <c r="D56" s="702"/>
      <c r="E56" s="702"/>
      <c r="F56" s="703"/>
      <c r="G56" s="362">
        <v>400</v>
      </c>
      <c r="H56" s="294">
        <v>0</v>
      </c>
      <c r="I56" s="298">
        <f t="shared" ref="I56" si="6">G56-H56</f>
        <v>400</v>
      </c>
      <c r="J56" s="718">
        <v>226</v>
      </c>
    </row>
    <row r="57" spans="1:14" ht="21.75" customHeight="1" thickBot="1" x14ac:dyDescent="0.3">
      <c r="A57" s="293" t="s">
        <v>181</v>
      </c>
      <c r="B57" s="775" t="s">
        <v>167</v>
      </c>
      <c r="C57" s="702"/>
      <c r="D57" s="702"/>
      <c r="E57" s="702"/>
      <c r="F57" s="703"/>
      <c r="G57" s="362">
        <v>619.1</v>
      </c>
      <c r="H57" s="294">
        <v>0</v>
      </c>
      <c r="I57" s="298">
        <f>G57-H57</f>
        <v>619.1</v>
      </c>
      <c r="J57" s="719"/>
    </row>
    <row r="58" spans="1:14" ht="30" customHeight="1" thickBot="1" x14ac:dyDescent="0.3">
      <c r="A58" s="293" t="s">
        <v>182</v>
      </c>
      <c r="B58" s="776" t="s">
        <v>305</v>
      </c>
      <c r="C58" s="702"/>
      <c r="D58" s="702"/>
      <c r="E58" s="702"/>
      <c r="F58" s="703"/>
      <c r="G58" s="362">
        <v>5.6</v>
      </c>
      <c r="H58" s="294">
        <v>0</v>
      </c>
      <c r="I58" s="436">
        <f t="shared" ref="I58:I59" si="7">G58-H58</f>
        <v>5.6</v>
      </c>
      <c r="J58" s="299" t="s">
        <v>194</v>
      </c>
    </row>
    <row r="59" spans="1:14" ht="20.25" customHeight="1" thickBot="1" x14ac:dyDescent="0.3">
      <c r="A59" s="293" t="s">
        <v>183</v>
      </c>
      <c r="B59" s="705" t="s">
        <v>237</v>
      </c>
      <c r="C59" s="702"/>
      <c r="D59" s="702"/>
      <c r="E59" s="702"/>
      <c r="F59" s="703"/>
      <c r="G59" s="362">
        <v>45</v>
      </c>
      <c r="H59" s="294">
        <v>0</v>
      </c>
      <c r="I59" s="429">
        <f t="shared" si="7"/>
        <v>45</v>
      </c>
      <c r="J59" s="297">
        <v>310</v>
      </c>
    </row>
    <row r="60" spans="1:14" ht="15.75" thickBot="1" x14ac:dyDescent="0.3">
      <c r="A60" s="293"/>
      <c r="B60" s="587" t="s">
        <v>320</v>
      </c>
      <c r="C60" s="588"/>
      <c r="D60" s="588"/>
      <c r="E60" s="588"/>
      <c r="F60" s="589"/>
      <c r="G60" s="279">
        <f>G56+G57+G58+G59</f>
        <v>1069.7</v>
      </c>
      <c r="H60" s="279">
        <f>H56+H57+H58+H59</f>
        <v>0</v>
      </c>
      <c r="I60" s="279">
        <f t="shared" ref="I60" si="8">I56+I57+I58+I59</f>
        <v>1069.7</v>
      </c>
    </row>
    <row r="61" spans="1:14" ht="15.75" thickBot="1" x14ac:dyDescent="0.3">
      <c r="A61" s="293"/>
      <c r="B61" s="371"/>
      <c r="C61" s="364"/>
      <c r="D61" s="364"/>
      <c r="E61" s="364"/>
      <c r="F61" s="373"/>
      <c r="G61" s="279"/>
      <c r="H61" s="279"/>
      <c r="I61" s="279"/>
    </row>
    <row r="62" spans="1:14" ht="36.75" customHeight="1" thickBot="1" x14ac:dyDescent="0.3">
      <c r="A62" s="808" t="s">
        <v>306</v>
      </c>
      <c r="B62" s="808"/>
      <c r="C62" s="808"/>
      <c r="D62" s="808"/>
      <c r="E62" s="808"/>
      <c r="F62" s="808"/>
      <c r="G62" s="808"/>
      <c r="H62" s="808"/>
      <c r="I62" s="808"/>
      <c r="N62" s="398">
        <f>G45+G51+G60+G64+G65+G68</f>
        <v>3234.2000000000003</v>
      </c>
    </row>
    <row r="63" spans="1:14" ht="18.75" customHeight="1" thickBot="1" x14ac:dyDescent="0.3">
      <c r="A63" s="293"/>
      <c r="B63" s="809" t="s">
        <v>312</v>
      </c>
      <c r="C63" s="810"/>
      <c r="D63" s="810"/>
      <c r="E63" s="810"/>
      <c r="F63" s="811"/>
      <c r="G63" s="290" t="s">
        <v>186</v>
      </c>
      <c r="H63" s="291" t="s">
        <v>187</v>
      </c>
      <c r="I63" s="291" t="s">
        <v>188</v>
      </c>
      <c r="J63" s="401" t="s">
        <v>193</v>
      </c>
    </row>
    <row r="64" spans="1:14" ht="29.25" customHeight="1" thickBot="1" x14ac:dyDescent="0.3">
      <c r="A64" s="815" t="s">
        <v>58</v>
      </c>
      <c r="B64" s="848" t="s">
        <v>311</v>
      </c>
      <c r="C64" s="810"/>
      <c r="D64" s="810"/>
      <c r="E64" s="810"/>
      <c r="F64" s="811"/>
      <c r="G64" s="279">
        <v>112.4</v>
      </c>
      <c r="H64" s="396">
        <v>0</v>
      </c>
      <c r="I64" s="399">
        <f t="shared" ref="I64:I68" si="9">G64-H64</f>
        <v>112.4</v>
      </c>
      <c r="J64" s="400"/>
      <c r="N64" s="398"/>
    </row>
    <row r="65" spans="1:10" ht="30" customHeight="1" thickBot="1" x14ac:dyDescent="0.3">
      <c r="A65" s="816"/>
      <c r="B65" s="848" t="s">
        <v>327</v>
      </c>
      <c r="C65" s="810"/>
      <c r="D65" s="810"/>
      <c r="E65" s="810"/>
      <c r="F65" s="811"/>
      <c r="G65" s="361">
        <v>6.4</v>
      </c>
      <c r="H65" s="396">
        <v>0</v>
      </c>
      <c r="I65" s="399">
        <f t="shared" si="9"/>
        <v>6.4</v>
      </c>
      <c r="J65" s="400"/>
    </row>
    <row r="66" spans="1:10" ht="13.5" customHeight="1" x14ac:dyDescent="0.25">
      <c r="A66" s="432"/>
      <c r="B66" s="433"/>
      <c r="C66" s="433"/>
      <c r="D66" s="433"/>
      <c r="E66" s="433"/>
      <c r="F66" s="433"/>
      <c r="G66" s="393"/>
      <c r="H66" s="393"/>
      <c r="I66" s="434"/>
      <c r="J66" s="435"/>
    </row>
    <row r="67" spans="1:10" ht="25.5" customHeight="1" thickBot="1" x14ac:dyDescent="0.3">
      <c r="A67" s="812" t="s">
        <v>309</v>
      </c>
      <c r="B67" s="813"/>
      <c r="C67" s="813"/>
      <c r="D67" s="813"/>
      <c r="E67" s="813"/>
      <c r="F67" s="813"/>
      <c r="G67" s="813"/>
      <c r="H67" s="813"/>
      <c r="I67" s="813"/>
      <c r="J67" s="813"/>
    </row>
    <row r="68" spans="1:10" ht="30" customHeight="1" thickBot="1" x14ac:dyDescent="0.3">
      <c r="A68" s="437" t="s">
        <v>310</v>
      </c>
      <c r="B68" s="587" t="s">
        <v>328</v>
      </c>
      <c r="C68" s="588"/>
      <c r="D68" s="588"/>
      <c r="E68" s="588"/>
      <c r="F68" s="589"/>
      <c r="G68" s="361">
        <v>50</v>
      </c>
      <c r="H68" s="396">
        <v>0</v>
      </c>
      <c r="I68" s="430">
        <f t="shared" si="9"/>
        <v>50</v>
      </c>
      <c r="J68" s="431">
        <v>243</v>
      </c>
    </row>
    <row r="69" spans="1:10" ht="22.5" customHeight="1" thickBot="1" x14ac:dyDescent="0.3">
      <c r="A69" s="387"/>
      <c r="B69" s="814"/>
      <c r="C69" s="810"/>
      <c r="D69" s="810"/>
      <c r="E69" s="810"/>
      <c r="F69" s="811"/>
      <c r="G69" s="279"/>
      <c r="H69" s="396"/>
      <c r="I69" s="365"/>
    </row>
    <row r="70" spans="1:10" ht="20.25" customHeight="1" thickBot="1" x14ac:dyDescent="0.3">
      <c r="A70" s="388"/>
      <c r="B70" s="805" t="s">
        <v>235</v>
      </c>
      <c r="C70" s="806"/>
      <c r="D70" s="806"/>
      <c r="E70" s="806"/>
      <c r="F70" s="807"/>
      <c r="G70" s="389">
        <f>G71+G72</f>
        <v>3234.2000000000003</v>
      </c>
      <c r="H70" s="389">
        <f>H71+H72</f>
        <v>0</v>
      </c>
      <c r="I70" s="389">
        <f>I71+I72</f>
        <v>3234.2000000000003</v>
      </c>
    </row>
    <row r="71" spans="1:10" ht="16.5" customHeight="1" thickBot="1" x14ac:dyDescent="0.3">
      <c r="A71" s="293"/>
      <c r="B71" s="587" t="s">
        <v>12</v>
      </c>
      <c r="C71" s="588"/>
      <c r="D71" s="588"/>
      <c r="E71" s="588"/>
      <c r="F71" s="589"/>
      <c r="G71" s="279">
        <f>G45+G60+G65</f>
        <v>1694.1000000000001</v>
      </c>
      <c r="H71" s="279">
        <f>H45+H60+H65</f>
        <v>0</v>
      </c>
      <c r="I71" s="279">
        <f>G71-H71</f>
        <v>1694.1000000000001</v>
      </c>
    </row>
    <row r="72" spans="1:10" ht="16.5" customHeight="1" thickBot="1" x14ac:dyDescent="0.3">
      <c r="A72" s="390"/>
      <c r="B72" s="802" t="s">
        <v>41</v>
      </c>
      <c r="C72" s="803"/>
      <c r="D72" s="803"/>
      <c r="E72" s="803"/>
      <c r="F72" s="804"/>
      <c r="G72" s="847">
        <f>G51+G64+G68</f>
        <v>1540.1000000000001</v>
      </c>
      <c r="H72" s="361">
        <f>H51+H64</f>
        <v>0</v>
      </c>
      <c r="I72" s="279">
        <f>G72-H72</f>
        <v>1540.1000000000001</v>
      </c>
    </row>
    <row r="73" spans="1:10" x14ac:dyDescent="0.25">
      <c r="G73" s="353" t="s">
        <v>321</v>
      </c>
    </row>
  </sheetData>
  <mergeCells count="86">
    <mergeCell ref="C32:E32"/>
    <mergeCell ref="A14:A15"/>
    <mergeCell ref="B14:B15"/>
    <mergeCell ref="C14:C15"/>
    <mergeCell ref="D14:D15"/>
    <mergeCell ref="E14:E15"/>
    <mergeCell ref="D25:I25"/>
    <mergeCell ref="D33:D35"/>
    <mergeCell ref="A33:C35"/>
    <mergeCell ref="E33:E35"/>
    <mergeCell ref="B68:F68"/>
    <mergeCell ref="B45:F45"/>
    <mergeCell ref="B51:F51"/>
    <mergeCell ref="B50:F50"/>
    <mergeCell ref="E38:F38"/>
    <mergeCell ref="C36:D38"/>
    <mergeCell ref="A36:A38"/>
    <mergeCell ref="B36:B38"/>
    <mergeCell ref="E36:F36"/>
    <mergeCell ref="E37:F37"/>
    <mergeCell ref="A47:I48"/>
    <mergeCell ref="B72:F72"/>
    <mergeCell ref="B70:F70"/>
    <mergeCell ref="B71:F71"/>
    <mergeCell ref="A62:I62"/>
    <mergeCell ref="B63:F63"/>
    <mergeCell ref="B64:F64"/>
    <mergeCell ref="A67:J67"/>
    <mergeCell ref="B65:F65"/>
    <mergeCell ref="B69:F69"/>
    <mergeCell ref="A64:A65"/>
    <mergeCell ref="J47:J48"/>
    <mergeCell ref="A49:F49"/>
    <mergeCell ref="A40:I40"/>
    <mergeCell ref="J40:J41"/>
    <mergeCell ref="A41:I41"/>
    <mergeCell ref="A42:F42"/>
    <mergeCell ref="B43:F43"/>
    <mergeCell ref="B44:F44"/>
    <mergeCell ref="A16:A17"/>
    <mergeCell ref="B16:B17"/>
    <mergeCell ref="C16:C17"/>
    <mergeCell ref="D16:D17"/>
    <mergeCell ref="E16:E17"/>
    <mergeCell ref="D12:D13"/>
    <mergeCell ref="E12:E13"/>
    <mergeCell ref="C12:C13"/>
    <mergeCell ref="B12:B13"/>
    <mergeCell ref="A12:A13"/>
    <mergeCell ref="A6:A9"/>
    <mergeCell ref="B6:B9"/>
    <mergeCell ref="E6:E8"/>
    <mergeCell ref="J6:J11"/>
    <mergeCell ref="E9:E11"/>
    <mergeCell ref="C6:D11"/>
    <mergeCell ref="A23:A31"/>
    <mergeCell ref="B23:B31"/>
    <mergeCell ref="C23:C31"/>
    <mergeCell ref="E23:E24"/>
    <mergeCell ref="D23:D24"/>
    <mergeCell ref="D26:D27"/>
    <mergeCell ref="A18:A21"/>
    <mergeCell ref="B18:B21"/>
    <mergeCell ref="C18:D22"/>
    <mergeCell ref="E18:E20"/>
    <mergeCell ref="J18:J22"/>
    <mergeCell ref="E21:E22"/>
    <mergeCell ref="A1:J1"/>
    <mergeCell ref="C3:C4"/>
    <mergeCell ref="D3:D4"/>
    <mergeCell ref="E3:E4"/>
    <mergeCell ref="F3:F4"/>
    <mergeCell ref="G3:G4"/>
    <mergeCell ref="H3:H4"/>
    <mergeCell ref="I3:I4"/>
    <mergeCell ref="J3:J4"/>
    <mergeCell ref="A4:B4"/>
    <mergeCell ref="J53:J54"/>
    <mergeCell ref="J56:J57"/>
    <mergeCell ref="B60:F60"/>
    <mergeCell ref="A54:I54"/>
    <mergeCell ref="A53:I53"/>
    <mergeCell ref="B56:F56"/>
    <mergeCell ref="B57:F57"/>
    <mergeCell ref="B58:F58"/>
    <mergeCell ref="B59:F5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45"/>
  <sheetViews>
    <sheetView workbookViewId="0">
      <selection activeCell="G8" sqref="G8"/>
    </sheetView>
  </sheetViews>
  <sheetFormatPr defaultRowHeight="15" x14ac:dyDescent="0.25"/>
  <cols>
    <col min="1" max="1" width="10" customWidth="1"/>
    <col min="2" max="2" width="8.5703125" customWidth="1"/>
    <col min="3" max="3" width="9.5703125" customWidth="1"/>
    <col min="4" max="4" width="17.28515625" customWidth="1"/>
    <col min="5" max="5" width="21.140625" customWidth="1"/>
    <col min="6" max="6" width="13.5703125" customWidth="1"/>
    <col min="7" max="7" width="13" customWidth="1"/>
    <col min="8" max="8" width="13.85546875" customWidth="1"/>
    <col min="9" max="9" width="12.140625" customWidth="1"/>
    <col min="10" max="10" width="36.140625" customWidth="1"/>
  </cols>
  <sheetData>
    <row r="1" spans="1:10" ht="33.75" customHeight="1" x14ac:dyDescent="0.25">
      <c r="A1" s="833" t="s">
        <v>295</v>
      </c>
      <c r="B1" s="833"/>
      <c r="C1" s="833"/>
      <c r="D1" s="833"/>
      <c r="E1" s="833"/>
      <c r="F1" s="833"/>
      <c r="G1" s="833"/>
      <c r="H1" s="833"/>
      <c r="I1" s="833"/>
      <c r="J1" s="833"/>
    </row>
    <row r="2" spans="1:10" x14ac:dyDescent="0.25">
      <c r="A2" s="127"/>
      <c r="B2" s="127"/>
      <c r="C2" s="128"/>
      <c r="D2" s="129"/>
      <c r="E2" s="130"/>
      <c r="F2" s="131"/>
      <c r="G2" s="130"/>
      <c r="H2" s="130"/>
      <c r="I2" s="130"/>
      <c r="J2" s="130"/>
    </row>
    <row r="3" spans="1:10" ht="38.25" x14ac:dyDescent="0.25">
      <c r="A3" s="7" t="s">
        <v>0</v>
      </c>
      <c r="B3" s="8" t="s">
        <v>1</v>
      </c>
      <c r="C3" s="642" t="s">
        <v>2</v>
      </c>
      <c r="D3" s="644" t="s">
        <v>3</v>
      </c>
      <c r="E3" s="644" t="s">
        <v>4</v>
      </c>
      <c r="F3" s="644" t="s">
        <v>5</v>
      </c>
      <c r="G3" s="834" t="s">
        <v>241</v>
      </c>
      <c r="H3" s="644" t="s">
        <v>242</v>
      </c>
      <c r="I3" s="644" t="s">
        <v>7</v>
      </c>
      <c r="J3" s="836" t="s">
        <v>8</v>
      </c>
    </row>
    <row r="4" spans="1:10" ht="93" customHeight="1" x14ac:dyDescent="0.25">
      <c r="A4" s="765" t="s">
        <v>9</v>
      </c>
      <c r="B4" s="766"/>
      <c r="C4" s="643"/>
      <c r="D4" s="645"/>
      <c r="E4" s="645"/>
      <c r="F4" s="645"/>
      <c r="G4" s="835"/>
      <c r="H4" s="645"/>
      <c r="I4" s="645"/>
      <c r="J4" s="836"/>
    </row>
    <row r="5" spans="1:10" ht="15.75" x14ac:dyDescent="0.25">
      <c r="A5" s="10"/>
      <c r="B5" s="10"/>
      <c r="C5" s="10">
        <v>1</v>
      </c>
      <c r="D5" s="11">
        <v>2</v>
      </c>
      <c r="E5" s="113">
        <v>3</v>
      </c>
      <c r="F5" s="113">
        <v>4</v>
      </c>
      <c r="G5" s="12">
        <v>6</v>
      </c>
      <c r="H5" s="113">
        <v>7</v>
      </c>
      <c r="I5" s="113">
        <v>8</v>
      </c>
      <c r="J5" s="113">
        <v>8</v>
      </c>
    </row>
    <row r="6" spans="1:10" ht="117" customHeight="1" x14ac:dyDescent="0.25">
      <c r="A6" s="108"/>
      <c r="B6" s="108"/>
      <c r="C6" s="636" t="s">
        <v>150</v>
      </c>
      <c r="D6" s="637"/>
      <c r="E6" s="109" t="s">
        <v>11</v>
      </c>
      <c r="F6" s="109" t="s">
        <v>12</v>
      </c>
      <c r="G6" s="21">
        <f>G8</f>
        <v>430</v>
      </c>
      <c r="H6" s="21">
        <f>H8</f>
        <v>0</v>
      </c>
      <c r="I6" s="22">
        <f t="shared" ref="I6:I38" si="0">H6/G6</f>
        <v>0</v>
      </c>
      <c r="J6" s="109" t="s">
        <v>25</v>
      </c>
    </row>
    <row r="7" spans="1:10" ht="31.5" x14ac:dyDescent="0.25">
      <c r="A7" s="638" t="s">
        <v>151</v>
      </c>
      <c r="B7" s="638" t="s">
        <v>152</v>
      </c>
      <c r="C7" s="827" t="s">
        <v>83</v>
      </c>
      <c r="D7" s="753" t="s">
        <v>153</v>
      </c>
      <c r="E7" s="25" t="s">
        <v>17</v>
      </c>
      <c r="F7" s="25" t="s">
        <v>12</v>
      </c>
      <c r="G7" s="26">
        <f>G8</f>
        <v>430</v>
      </c>
      <c r="H7" s="26">
        <f>H8</f>
        <v>0</v>
      </c>
      <c r="I7" s="27">
        <f t="shared" si="0"/>
        <v>0</v>
      </c>
      <c r="J7" s="119"/>
    </row>
    <row r="8" spans="1:10" ht="31.5" x14ac:dyDescent="0.25">
      <c r="A8" s="639"/>
      <c r="B8" s="639"/>
      <c r="C8" s="828"/>
      <c r="D8" s="830"/>
      <c r="E8" s="25" t="s">
        <v>11</v>
      </c>
      <c r="F8" s="25" t="s">
        <v>12</v>
      </c>
      <c r="G8" s="26">
        <f>G9+G12+G15+G17</f>
        <v>430</v>
      </c>
      <c r="H8" s="26">
        <f>H9+H12+H15+H17</f>
        <v>0</v>
      </c>
      <c r="I8" s="27">
        <f t="shared" si="0"/>
        <v>0</v>
      </c>
      <c r="J8" s="119"/>
    </row>
    <row r="9" spans="1:10" ht="63" x14ac:dyDescent="0.25">
      <c r="A9" s="639"/>
      <c r="B9" s="639"/>
      <c r="C9" s="829"/>
      <c r="D9" s="754"/>
      <c r="E9" s="110" t="s">
        <v>18</v>
      </c>
      <c r="F9" s="53" t="s">
        <v>12</v>
      </c>
      <c r="G9" s="28">
        <v>60</v>
      </c>
      <c r="H9" s="28">
        <v>0</v>
      </c>
      <c r="I9" s="66">
        <f t="shared" si="0"/>
        <v>0</v>
      </c>
      <c r="J9" s="119"/>
    </row>
    <row r="10" spans="1:10" ht="78.75" hidden="1" x14ac:dyDescent="0.25">
      <c r="A10" s="106"/>
      <c r="B10" s="106"/>
      <c r="C10" s="49"/>
      <c r="D10" s="76"/>
      <c r="E10" s="110" t="s">
        <v>28</v>
      </c>
      <c r="F10" s="110" t="s">
        <v>12</v>
      </c>
      <c r="G10" s="28"/>
      <c r="H10" s="28">
        <v>0</v>
      </c>
      <c r="I10" s="29" t="e">
        <f t="shared" si="0"/>
        <v>#DIV/0!</v>
      </c>
      <c r="J10" s="119"/>
    </row>
    <row r="11" spans="1:10" ht="78.75" hidden="1" x14ac:dyDescent="0.25">
      <c r="A11" s="106"/>
      <c r="B11" s="106"/>
      <c r="C11" s="49"/>
      <c r="D11" s="76"/>
      <c r="E11" s="110" t="s">
        <v>28</v>
      </c>
      <c r="F11" s="110" t="s">
        <v>12</v>
      </c>
      <c r="G11" s="28"/>
      <c r="H11" s="28">
        <v>0</v>
      </c>
      <c r="I11" s="29" t="e">
        <f t="shared" si="0"/>
        <v>#DIV/0!</v>
      </c>
      <c r="J11" s="119"/>
    </row>
    <row r="12" spans="1:10" ht="31.5" x14ac:dyDescent="0.25">
      <c r="A12" s="106" t="s">
        <v>151</v>
      </c>
      <c r="B12" s="106" t="s">
        <v>154</v>
      </c>
      <c r="C12" s="827" t="s">
        <v>90</v>
      </c>
      <c r="D12" s="831" t="s">
        <v>155</v>
      </c>
      <c r="E12" s="25" t="s">
        <v>17</v>
      </c>
      <c r="F12" s="53" t="s">
        <v>12</v>
      </c>
      <c r="G12" s="122">
        <f>G13</f>
        <v>370</v>
      </c>
      <c r="H12" s="122">
        <f>H14</f>
        <v>0</v>
      </c>
      <c r="I12" s="29">
        <f t="shared" si="0"/>
        <v>0</v>
      </c>
      <c r="J12" s="119"/>
    </row>
    <row r="13" spans="1:10" ht="31.5" x14ac:dyDescent="0.25">
      <c r="A13" s="106"/>
      <c r="B13" s="106"/>
      <c r="C13" s="828"/>
      <c r="D13" s="832"/>
      <c r="E13" s="25" t="s">
        <v>11</v>
      </c>
      <c r="F13" s="110" t="s">
        <v>12</v>
      </c>
      <c r="G13" s="122">
        <f>G14</f>
        <v>370</v>
      </c>
      <c r="H13" s="122">
        <f>H14</f>
        <v>0</v>
      </c>
      <c r="I13" s="29">
        <f t="shared" si="0"/>
        <v>0</v>
      </c>
      <c r="J13" s="119"/>
    </row>
    <row r="14" spans="1:10" ht="162.75" customHeight="1" x14ac:dyDescent="0.25">
      <c r="A14" s="106"/>
      <c r="B14" s="106"/>
      <c r="C14" s="828"/>
      <c r="D14" s="832"/>
      <c r="E14" s="110" t="s">
        <v>18</v>
      </c>
      <c r="F14" s="110" t="s">
        <v>12</v>
      </c>
      <c r="G14" s="28">
        <v>370</v>
      </c>
      <c r="H14" s="28">
        <v>0</v>
      </c>
      <c r="I14" s="29">
        <f t="shared" si="0"/>
        <v>0</v>
      </c>
      <c r="J14" s="119" t="s">
        <v>163</v>
      </c>
    </row>
    <row r="15" spans="1:10" ht="126" hidden="1" x14ac:dyDescent="0.25">
      <c r="A15" s="106"/>
      <c r="B15" s="106"/>
      <c r="C15" s="124" t="s">
        <v>64</v>
      </c>
      <c r="D15" s="125" t="s">
        <v>123</v>
      </c>
      <c r="E15" s="53" t="s">
        <v>28</v>
      </c>
      <c r="F15" s="53" t="s">
        <v>12</v>
      </c>
      <c r="G15" s="122">
        <f>G16</f>
        <v>0</v>
      </c>
      <c r="H15" s="122">
        <f>H16</f>
        <v>0</v>
      </c>
      <c r="I15" s="29" t="e">
        <f t="shared" si="0"/>
        <v>#DIV/0!</v>
      </c>
      <c r="J15" s="52"/>
    </row>
    <row r="16" spans="1:10" ht="204.75" hidden="1" x14ac:dyDescent="0.25">
      <c r="A16" s="106"/>
      <c r="B16" s="106"/>
      <c r="C16" s="50" t="s">
        <v>124</v>
      </c>
      <c r="D16" s="112" t="s">
        <v>122</v>
      </c>
      <c r="E16" s="110" t="s">
        <v>28</v>
      </c>
      <c r="F16" s="110" t="s">
        <v>12</v>
      </c>
      <c r="G16" s="28">
        <v>0</v>
      </c>
      <c r="H16" s="28">
        <v>0</v>
      </c>
      <c r="I16" s="29" t="e">
        <f t="shared" si="0"/>
        <v>#DIV/0!</v>
      </c>
      <c r="J16" s="119"/>
    </row>
    <row r="17" spans="1:10" ht="204.75" hidden="1" x14ac:dyDescent="0.25">
      <c r="A17" s="106"/>
      <c r="B17" s="106"/>
      <c r="C17" s="124" t="s">
        <v>66</v>
      </c>
      <c r="D17" s="125" t="s">
        <v>125</v>
      </c>
      <c r="E17" s="53" t="s">
        <v>28</v>
      </c>
      <c r="F17" s="53" t="s">
        <v>12</v>
      </c>
      <c r="G17" s="122">
        <f>G18</f>
        <v>0</v>
      </c>
      <c r="H17" s="122">
        <f>H18</f>
        <v>0</v>
      </c>
      <c r="I17" s="29" t="e">
        <f t="shared" si="0"/>
        <v>#DIV/0!</v>
      </c>
      <c r="J17" s="119"/>
    </row>
    <row r="18" spans="1:10" ht="110.25" hidden="1" x14ac:dyDescent="0.25">
      <c r="A18" s="106"/>
      <c r="B18" s="106"/>
      <c r="C18" s="50" t="s">
        <v>126</v>
      </c>
      <c r="D18" s="112" t="s">
        <v>127</v>
      </c>
      <c r="E18" s="110" t="s">
        <v>28</v>
      </c>
      <c r="F18" s="110" t="s">
        <v>12</v>
      </c>
      <c r="G18" s="28">
        <v>0</v>
      </c>
      <c r="H18" s="28">
        <v>0</v>
      </c>
      <c r="I18" s="29" t="e">
        <f t="shared" si="0"/>
        <v>#DIV/0!</v>
      </c>
      <c r="J18" s="119"/>
    </row>
    <row r="19" spans="1:10" ht="31.5" hidden="1" x14ac:dyDescent="0.25">
      <c r="A19" s="108"/>
      <c r="B19" s="108"/>
      <c r="C19" s="636" t="s">
        <v>128</v>
      </c>
      <c r="D19" s="637"/>
      <c r="E19" s="109" t="s">
        <v>11</v>
      </c>
      <c r="F19" s="109" t="s">
        <v>12</v>
      </c>
      <c r="G19" s="21">
        <f>G21</f>
        <v>0</v>
      </c>
      <c r="H19" s="21">
        <f>H21</f>
        <v>0</v>
      </c>
      <c r="I19" s="22" t="e">
        <f t="shared" si="0"/>
        <v>#DIV/0!</v>
      </c>
      <c r="J19" s="109" t="s">
        <v>25</v>
      </c>
    </row>
    <row r="20" spans="1:10" ht="31.5" hidden="1" x14ac:dyDescent="0.25">
      <c r="A20" s="638" t="s">
        <v>151</v>
      </c>
      <c r="B20" s="638" t="s">
        <v>152</v>
      </c>
      <c r="C20" s="759" t="s">
        <v>83</v>
      </c>
      <c r="D20" s="825" t="s">
        <v>130</v>
      </c>
      <c r="E20" s="25" t="s">
        <v>17</v>
      </c>
      <c r="F20" s="25" t="s">
        <v>12</v>
      </c>
      <c r="G20" s="26">
        <f>G21</f>
        <v>0</v>
      </c>
      <c r="H20" s="26">
        <f>H22</f>
        <v>0</v>
      </c>
      <c r="I20" s="27" t="e">
        <f t="shared" si="0"/>
        <v>#DIV/0!</v>
      </c>
      <c r="J20" s="119"/>
    </row>
    <row r="21" spans="1:10" ht="31.5" hidden="1" x14ac:dyDescent="0.25">
      <c r="A21" s="639"/>
      <c r="B21" s="639"/>
      <c r="C21" s="760"/>
      <c r="D21" s="826"/>
      <c r="E21" s="25" t="s">
        <v>11</v>
      </c>
      <c r="F21" s="25" t="s">
        <v>12</v>
      </c>
      <c r="G21" s="26">
        <f>G22+G24</f>
        <v>0</v>
      </c>
      <c r="H21" s="26">
        <f>H22</f>
        <v>0</v>
      </c>
      <c r="I21" s="27" t="e">
        <f t="shared" si="0"/>
        <v>#DIV/0!</v>
      </c>
      <c r="J21" s="119"/>
    </row>
    <row r="22" spans="1:10" ht="126" hidden="1" x14ac:dyDescent="0.25">
      <c r="A22" s="639"/>
      <c r="B22" s="639"/>
      <c r="C22" s="126" t="s">
        <v>85</v>
      </c>
      <c r="D22" s="121" t="s">
        <v>131</v>
      </c>
      <c r="E22" s="53" t="s">
        <v>11</v>
      </c>
      <c r="F22" s="53" t="s">
        <v>12</v>
      </c>
      <c r="G22" s="122">
        <f>G23</f>
        <v>0</v>
      </c>
      <c r="H22" s="122">
        <f>H23+H25+H26</f>
        <v>0</v>
      </c>
      <c r="I22" s="29" t="e">
        <f t="shared" si="0"/>
        <v>#DIV/0!</v>
      </c>
      <c r="J22" s="119"/>
    </row>
    <row r="23" spans="1:10" ht="63" hidden="1" x14ac:dyDescent="0.25">
      <c r="A23" s="106"/>
      <c r="B23" s="106"/>
      <c r="C23" s="48" t="s">
        <v>132</v>
      </c>
      <c r="D23" s="111" t="s">
        <v>133</v>
      </c>
      <c r="E23" s="110" t="s">
        <v>18</v>
      </c>
      <c r="F23" s="110" t="s">
        <v>12</v>
      </c>
      <c r="G23" s="28">
        <v>0</v>
      </c>
      <c r="H23" s="28">
        <v>0</v>
      </c>
      <c r="I23" s="29" t="e">
        <f t="shared" si="0"/>
        <v>#DIV/0!</v>
      </c>
      <c r="J23" s="119"/>
    </row>
    <row r="24" spans="1:10" ht="362.25" hidden="1" x14ac:dyDescent="0.25">
      <c r="A24" s="106"/>
      <c r="B24" s="106"/>
      <c r="C24" s="126" t="s">
        <v>88</v>
      </c>
      <c r="D24" s="121" t="s">
        <v>134</v>
      </c>
      <c r="E24" s="53" t="s">
        <v>11</v>
      </c>
      <c r="F24" s="53" t="s">
        <v>12</v>
      </c>
      <c r="G24" s="122">
        <f>G25+G26</f>
        <v>0</v>
      </c>
      <c r="H24" s="122">
        <f>H25+H26</f>
        <v>0</v>
      </c>
      <c r="I24" s="29" t="e">
        <f t="shared" si="0"/>
        <v>#DIV/0!</v>
      </c>
      <c r="J24" s="119"/>
    </row>
    <row r="25" spans="1:10" ht="63" hidden="1" x14ac:dyDescent="0.25">
      <c r="A25" s="106"/>
      <c r="B25" s="106"/>
      <c r="C25" s="50" t="s">
        <v>135</v>
      </c>
      <c r="D25" s="123" t="s">
        <v>136</v>
      </c>
      <c r="E25" s="768" t="s">
        <v>28</v>
      </c>
      <c r="F25" s="110" t="s">
        <v>12</v>
      </c>
      <c r="G25" s="28">
        <v>0</v>
      </c>
      <c r="H25" s="28">
        <v>0</v>
      </c>
      <c r="I25" s="29" t="e">
        <f t="shared" si="0"/>
        <v>#DIV/0!</v>
      </c>
      <c r="J25" s="119"/>
    </row>
    <row r="26" spans="1:10" ht="78.75" hidden="1" x14ac:dyDescent="0.25">
      <c r="A26" s="106"/>
      <c r="B26" s="106"/>
      <c r="C26" s="51" t="s">
        <v>137</v>
      </c>
      <c r="D26" s="123" t="s">
        <v>138</v>
      </c>
      <c r="E26" s="669"/>
      <c r="F26" s="110" t="s">
        <v>12</v>
      </c>
      <c r="G26" s="28">
        <v>0</v>
      </c>
      <c r="H26" s="28">
        <v>0</v>
      </c>
      <c r="I26" s="29" t="e">
        <f t="shared" si="0"/>
        <v>#DIV/0!</v>
      </c>
      <c r="J26" s="119"/>
    </row>
    <row r="27" spans="1:10" ht="31.5" hidden="1" x14ac:dyDescent="0.25">
      <c r="A27" s="108"/>
      <c r="B27" s="108"/>
      <c r="C27" s="636" t="s">
        <v>139</v>
      </c>
      <c r="D27" s="637"/>
      <c r="E27" s="109" t="s">
        <v>11</v>
      </c>
      <c r="F27" s="109" t="s">
        <v>12</v>
      </c>
      <c r="G27" s="21">
        <f>G29</f>
        <v>0</v>
      </c>
      <c r="H27" s="21">
        <f>H29</f>
        <v>0</v>
      </c>
      <c r="I27" s="22" t="e">
        <f t="shared" si="0"/>
        <v>#DIV/0!</v>
      </c>
      <c r="J27" s="109" t="s">
        <v>25</v>
      </c>
    </row>
    <row r="28" spans="1:10" ht="31.5" hidden="1" x14ac:dyDescent="0.25">
      <c r="A28" s="638" t="s">
        <v>29</v>
      </c>
      <c r="B28" s="638" t="s">
        <v>78</v>
      </c>
      <c r="C28" s="759" t="s">
        <v>115</v>
      </c>
      <c r="D28" s="825" t="s">
        <v>141</v>
      </c>
      <c r="E28" s="25" t="s">
        <v>17</v>
      </c>
      <c r="F28" s="25" t="s">
        <v>12</v>
      </c>
      <c r="G28" s="26">
        <f>G29</f>
        <v>0</v>
      </c>
      <c r="H28" s="26">
        <f>H29</f>
        <v>0</v>
      </c>
      <c r="I28" s="27" t="e">
        <f t="shared" si="0"/>
        <v>#DIV/0!</v>
      </c>
      <c r="J28" s="119"/>
    </row>
    <row r="29" spans="1:10" ht="31.5" hidden="1" x14ac:dyDescent="0.25">
      <c r="A29" s="639"/>
      <c r="B29" s="639"/>
      <c r="C29" s="760"/>
      <c r="D29" s="826"/>
      <c r="E29" s="25" t="s">
        <v>11</v>
      </c>
      <c r="F29" s="25" t="s">
        <v>12</v>
      </c>
      <c r="G29" s="26">
        <f>G30</f>
        <v>0</v>
      </c>
      <c r="H29" s="26">
        <f>H30</f>
        <v>0</v>
      </c>
      <c r="I29" s="27" t="e">
        <f t="shared" si="0"/>
        <v>#DIV/0!</v>
      </c>
      <c r="J29" s="119"/>
    </row>
    <row r="30" spans="1:10" ht="252" hidden="1" x14ac:dyDescent="0.25">
      <c r="A30" s="106"/>
      <c r="B30" s="106"/>
      <c r="C30" s="105" t="s">
        <v>44</v>
      </c>
      <c r="D30" s="107" t="s">
        <v>142</v>
      </c>
      <c r="E30" s="25" t="s">
        <v>11</v>
      </c>
      <c r="F30" s="110" t="s">
        <v>12</v>
      </c>
      <c r="G30" s="28">
        <f>G31+G32+G33</f>
        <v>0</v>
      </c>
      <c r="H30" s="28">
        <f>H31+H32+H33+H34+H35+H36+H37</f>
        <v>0</v>
      </c>
      <c r="I30" s="29" t="e">
        <f t="shared" si="0"/>
        <v>#DIV/0!</v>
      </c>
      <c r="J30" s="119"/>
    </row>
    <row r="31" spans="1:10" ht="94.5" hidden="1" x14ac:dyDescent="0.25">
      <c r="A31" s="106"/>
      <c r="B31" s="106"/>
      <c r="C31" s="105" t="s">
        <v>143</v>
      </c>
      <c r="D31" s="107" t="s">
        <v>144</v>
      </c>
      <c r="E31" s="110" t="s">
        <v>18</v>
      </c>
      <c r="F31" s="110" t="s">
        <v>12</v>
      </c>
      <c r="G31" s="28">
        <v>0</v>
      </c>
      <c r="H31" s="28">
        <v>0</v>
      </c>
      <c r="I31" s="29" t="e">
        <f t="shared" si="0"/>
        <v>#DIV/0!</v>
      </c>
      <c r="J31" s="119"/>
    </row>
    <row r="32" spans="1:10" ht="173.25" hidden="1" x14ac:dyDescent="0.25">
      <c r="A32" s="106"/>
      <c r="B32" s="106"/>
      <c r="C32" s="48" t="s">
        <v>145</v>
      </c>
      <c r="D32" s="111" t="s">
        <v>146</v>
      </c>
      <c r="E32" s="110" t="s">
        <v>18</v>
      </c>
      <c r="F32" s="110" t="s">
        <v>12</v>
      </c>
      <c r="G32" s="28">
        <v>0</v>
      </c>
      <c r="H32" s="28">
        <v>0</v>
      </c>
      <c r="I32" s="29" t="e">
        <f t="shared" si="0"/>
        <v>#DIV/0!</v>
      </c>
      <c r="J32" s="119"/>
    </row>
    <row r="33" spans="1:10" ht="78.75" hidden="1" x14ac:dyDescent="0.25">
      <c r="A33" s="106"/>
      <c r="B33" s="106"/>
      <c r="C33" s="50" t="s">
        <v>46</v>
      </c>
      <c r="D33" s="112" t="s">
        <v>147</v>
      </c>
      <c r="E33" s="110" t="s">
        <v>18</v>
      </c>
      <c r="F33" s="110" t="s">
        <v>12</v>
      </c>
      <c r="G33" s="28">
        <v>0</v>
      </c>
      <c r="H33" s="28">
        <v>0</v>
      </c>
      <c r="I33" s="29" t="e">
        <f t="shared" si="0"/>
        <v>#DIV/0!</v>
      </c>
      <c r="J33" s="119"/>
    </row>
    <row r="34" spans="1:10" ht="157.5" hidden="1" x14ac:dyDescent="0.25">
      <c r="A34" s="106"/>
      <c r="B34" s="106"/>
      <c r="C34" s="50" t="s">
        <v>47</v>
      </c>
      <c r="D34" s="112" t="s">
        <v>148</v>
      </c>
      <c r="E34" s="110" t="s">
        <v>18</v>
      </c>
      <c r="F34" s="110" t="s">
        <v>12</v>
      </c>
      <c r="G34" s="28">
        <v>0</v>
      </c>
      <c r="H34" s="28">
        <v>0</v>
      </c>
      <c r="I34" s="29" t="e">
        <f t="shared" si="0"/>
        <v>#DIV/0!</v>
      </c>
      <c r="J34" s="119"/>
    </row>
    <row r="35" spans="1:10" ht="47.25" hidden="1" x14ac:dyDescent="0.25">
      <c r="A35" s="106"/>
      <c r="B35" s="106"/>
      <c r="C35" s="50"/>
      <c r="D35" s="112"/>
      <c r="E35" s="110" t="s">
        <v>34</v>
      </c>
      <c r="F35" s="110" t="s">
        <v>12</v>
      </c>
      <c r="G35" s="28">
        <v>0</v>
      </c>
      <c r="H35" s="28">
        <v>0</v>
      </c>
      <c r="I35" s="29" t="e">
        <f t="shared" si="0"/>
        <v>#DIV/0!</v>
      </c>
      <c r="J35" s="119"/>
    </row>
    <row r="36" spans="1:10" ht="31.5" hidden="1" x14ac:dyDescent="0.25">
      <c r="A36" s="106"/>
      <c r="B36" s="106"/>
      <c r="C36" s="50"/>
      <c r="D36" s="112"/>
      <c r="E36" s="110" t="s">
        <v>35</v>
      </c>
      <c r="F36" s="110" t="s">
        <v>12</v>
      </c>
      <c r="G36" s="28">
        <v>0</v>
      </c>
      <c r="H36" s="28">
        <v>0</v>
      </c>
      <c r="I36" s="29" t="e">
        <f t="shared" si="0"/>
        <v>#DIV/0!</v>
      </c>
      <c r="J36" s="119"/>
    </row>
    <row r="37" spans="1:10" ht="141.75" hidden="1" x14ac:dyDescent="0.25">
      <c r="A37" s="106"/>
      <c r="B37" s="106"/>
      <c r="C37" s="105" t="s">
        <v>46</v>
      </c>
      <c r="D37" s="107" t="s">
        <v>149</v>
      </c>
      <c r="E37" s="110" t="s">
        <v>18</v>
      </c>
      <c r="F37" s="110" t="s">
        <v>12</v>
      </c>
      <c r="G37" s="28">
        <v>0</v>
      </c>
      <c r="H37" s="28">
        <v>0</v>
      </c>
      <c r="I37" s="29" t="e">
        <f t="shared" si="0"/>
        <v>#DIV/0!</v>
      </c>
      <c r="J37" s="119"/>
    </row>
    <row r="38" spans="1:10" ht="15.75" x14ac:dyDescent="0.25">
      <c r="A38" s="47" t="s">
        <v>61</v>
      </c>
      <c r="B38" s="47"/>
      <c r="C38" s="767" t="s">
        <v>71</v>
      </c>
      <c r="D38" s="767"/>
      <c r="E38" s="755" t="s">
        <v>57</v>
      </c>
      <c r="F38" s="756"/>
      <c r="G38" s="46">
        <f>G39+G40</f>
        <v>430</v>
      </c>
      <c r="H38" s="46">
        <f>H39+H40</f>
        <v>0</v>
      </c>
      <c r="I38" s="39">
        <f t="shared" si="0"/>
        <v>0</v>
      </c>
      <c r="J38" s="52"/>
    </row>
    <row r="39" spans="1:10" ht="15.75" x14ac:dyDescent="0.25">
      <c r="A39" s="47" t="s">
        <v>61</v>
      </c>
      <c r="B39" s="47"/>
      <c r="C39" s="767"/>
      <c r="D39" s="767"/>
      <c r="E39" s="757" t="s">
        <v>41</v>
      </c>
      <c r="F39" s="758"/>
      <c r="G39" s="46"/>
      <c r="H39" s="46"/>
      <c r="I39" s="39"/>
      <c r="J39" s="52"/>
    </row>
    <row r="40" spans="1:10" ht="15.75" x14ac:dyDescent="0.25">
      <c r="A40" s="47" t="s">
        <v>61</v>
      </c>
      <c r="B40" s="47"/>
      <c r="C40" s="767"/>
      <c r="D40" s="767"/>
      <c r="E40" s="757" t="s">
        <v>12</v>
      </c>
      <c r="F40" s="758"/>
      <c r="G40" s="46">
        <f>G6+G19+G27</f>
        <v>430</v>
      </c>
      <c r="H40" s="46">
        <f>H6+H19+H27</f>
        <v>0</v>
      </c>
      <c r="I40" s="39">
        <f>H40/G40</f>
        <v>0</v>
      </c>
      <c r="J40" s="52"/>
    </row>
    <row r="41" spans="1:10" ht="39.75" customHeight="1" thickBot="1" x14ac:dyDescent="0.3">
      <c r="A41" s="821" t="s">
        <v>189</v>
      </c>
      <c r="B41" s="821"/>
      <c r="C41" s="821"/>
      <c r="D41" s="821"/>
      <c r="E41" s="821"/>
      <c r="F41" s="821"/>
      <c r="G41" s="821"/>
      <c r="H41" s="821"/>
      <c r="I41" s="821"/>
    </row>
    <row r="42" spans="1:10" ht="15.75" thickBot="1" x14ac:dyDescent="0.3">
      <c r="A42" s="282"/>
      <c r="B42" s="283"/>
      <c r="C42" s="284"/>
      <c r="D42" s="285"/>
      <c r="E42" s="286"/>
      <c r="F42" s="287"/>
      <c r="G42" s="290" t="s">
        <v>186</v>
      </c>
      <c r="H42" s="291" t="s">
        <v>187</v>
      </c>
      <c r="I42" s="292" t="s">
        <v>188</v>
      </c>
    </row>
    <row r="43" spans="1:10" ht="32.25" customHeight="1" thickBot="1" x14ac:dyDescent="0.3">
      <c r="A43" s="293" t="s">
        <v>180</v>
      </c>
      <c r="B43" s="570" t="s">
        <v>190</v>
      </c>
      <c r="C43" s="731"/>
      <c r="D43" s="731"/>
      <c r="E43" s="731"/>
      <c r="F43" s="732"/>
      <c r="G43" s="279">
        <v>60</v>
      </c>
      <c r="H43" s="280">
        <v>60</v>
      </c>
      <c r="I43" s="281">
        <f t="shared" ref="I43" si="1">G43-H43</f>
        <v>0</v>
      </c>
    </row>
    <row r="44" spans="1:10" ht="46.5" customHeight="1" thickBot="1" x14ac:dyDescent="0.3">
      <c r="A44" s="293" t="s">
        <v>181</v>
      </c>
      <c r="B44" s="570" t="s">
        <v>195</v>
      </c>
      <c r="C44" s="731"/>
      <c r="D44" s="731"/>
      <c r="E44" s="731"/>
      <c r="F44" s="732"/>
      <c r="G44" s="279">
        <v>370</v>
      </c>
      <c r="H44" s="280">
        <v>370</v>
      </c>
      <c r="I44" s="281">
        <f t="shared" ref="I44" si="2">G44-H44</f>
        <v>0</v>
      </c>
    </row>
    <row r="45" spans="1:10" ht="15.75" thickBot="1" x14ac:dyDescent="0.3">
      <c r="A45" s="822" t="s">
        <v>192</v>
      </c>
      <c r="B45" s="823"/>
      <c r="C45" s="823"/>
      <c r="D45" s="823"/>
      <c r="E45" s="823"/>
      <c r="F45" s="824"/>
      <c r="G45" s="297">
        <f>G43+G44</f>
        <v>430</v>
      </c>
      <c r="H45" s="297">
        <f>H43+H44</f>
        <v>430</v>
      </c>
      <c r="I45" s="297">
        <f>I43+I44</f>
        <v>0</v>
      </c>
    </row>
  </sheetData>
  <mergeCells count="36">
    <mergeCell ref="A1:J1"/>
    <mergeCell ref="C3:C4"/>
    <mergeCell ref="D3:D4"/>
    <mergeCell ref="E3:E4"/>
    <mergeCell ref="F3:F4"/>
    <mergeCell ref="G3:G4"/>
    <mergeCell ref="H3:H4"/>
    <mergeCell ref="I3:I4"/>
    <mergeCell ref="J3:J4"/>
    <mergeCell ref="A4:B4"/>
    <mergeCell ref="E25:E26"/>
    <mergeCell ref="C6:D6"/>
    <mergeCell ref="A7:A9"/>
    <mergeCell ref="B7:B9"/>
    <mergeCell ref="C7:C9"/>
    <mergeCell ref="D7:D9"/>
    <mergeCell ref="C12:C14"/>
    <mergeCell ref="D12:D14"/>
    <mergeCell ref="C19:D19"/>
    <mergeCell ref="A20:A22"/>
    <mergeCell ref="B20:B22"/>
    <mergeCell ref="C20:C21"/>
    <mergeCell ref="D20:D21"/>
    <mergeCell ref="C27:D27"/>
    <mergeCell ref="A28:A29"/>
    <mergeCell ref="B28:B29"/>
    <mergeCell ref="C28:C29"/>
    <mergeCell ref="D28:D29"/>
    <mergeCell ref="B43:F43"/>
    <mergeCell ref="B44:F44"/>
    <mergeCell ref="A41:I41"/>
    <mergeCell ref="A45:F45"/>
    <mergeCell ref="E38:F38"/>
    <mergeCell ref="E39:F39"/>
    <mergeCell ref="E40:F40"/>
    <mergeCell ref="C38:D40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9Д, 9Ж Соц.эк.разв.план, испол</vt:lpstr>
      <vt:lpstr>9W Молодежь</vt:lpstr>
      <vt:lpstr>9П Профилактика правонарушений</vt:lpstr>
      <vt:lpstr>9Т Терроризм и экстримизм</vt:lpstr>
      <vt:lpstr>9К Развитие культуры</vt:lpstr>
      <vt:lpstr>9Э Энергосбережение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2023-03-03T05:51:34Z</dcterms:modified>
</cp:coreProperties>
</file>